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24226"/>
  <mc:AlternateContent xmlns:mc="http://schemas.openxmlformats.org/markup-compatibility/2006">
    <mc:Choice Requires="x15">
      <x15ac:absPath xmlns:x15ac="http://schemas.microsoft.com/office/spreadsheetml/2010/11/ac" url="C:\Users\debashishd\Downloads\"/>
    </mc:Choice>
  </mc:AlternateContent>
  <xr:revisionPtr revIDLastSave="0" documentId="13_ncr:1_{75714869-370B-4775-88E5-682F4AD59B7D}" xr6:coauthVersionLast="45" xr6:coauthVersionMax="45" xr10:uidLastSave="{00000000-0000-0000-0000-000000000000}"/>
  <bookViews>
    <workbookView xWindow="-60" yWindow="-60" windowWidth="20610" windowHeight="10980" xr2:uid="{00000000-000D-0000-FFFF-FFFF00000000}"/>
  </bookViews>
  <sheets>
    <sheet name="Main_Commercial Summary" sheetId="28" r:id="rId1"/>
    <sheet name="1_Managed Services" sheetId="29" r:id="rId2"/>
    <sheet name="Commercial Summary Sheet" sheetId="16" state="hidden" r:id="rId3"/>
    <sheet name="Cost of Managed Services" sheetId="10" state="hidden" r:id="rId4"/>
    <sheet name="AMC Cost for NW &amp; Security Equi" sheetId="24" state="hidden" r:id="rId5"/>
    <sheet name="2_AMC Cost for DC &amp; DR" sheetId="32" r:id="rId6"/>
    <sheet name="3_Contracted Rate Chart" sheetId="30" r:id="rId7"/>
    <sheet name="AMC Cost for DC, DR &amp; Remot (2" sheetId="27" state="hidden" r:id="rId8"/>
  </sheets>
  <externalReferences>
    <externalReference r:id="rId9"/>
  </externalReferences>
  <definedNames>
    <definedName name="_xlnm._FilterDatabase" localSheetId="5" hidden="1">'2_AMC Cost for DC &amp; DR'!$C$2:$H$45</definedName>
    <definedName name="_xlnm.Print_Area" localSheetId="1">'1_Managed Services'!$B$2:$I$37</definedName>
    <definedName name="_xlnm.Print_Area" localSheetId="5">'2_AMC Cost for DC &amp; DR'!$B$2:$AB$45</definedName>
    <definedName name="_xlnm.Print_Area" localSheetId="6">'3_Contracted Rate Chart'!$B$2:$E$47</definedName>
    <definedName name="_xlnm.Print_Area" localSheetId="0">'Main_Commercial Summary'!$B$2:$J$44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42" i="32" l="1"/>
  <c r="Z42" i="32"/>
  <c r="Y42" i="32"/>
  <c r="X42" i="32"/>
  <c r="W42" i="32"/>
  <c r="V42" i="32"/>
  <c r="T42" i="32"/>
  <c r="S42" i="32"/>
  <c r="R42" i="32"/>
  <c r="Q42" i="32"/>
  <c r="P42" i="32"/>
  <c r="N42" i="32"/>
  <c r="M42" i="32"/>
  <c r="L42" i="32"/>
  <c r="K42" i="32"/>
  <c r="J42" i="32"/>
  <c r="I42" i="32"/>
  <c r="E36" i="30"/>
  <c r="E37" i="30" s="1"/>
  <c r="E38" i="30" l="1"/>
  <c r="E39" i="30" s="1"/>
  <c r="I37" i="28"/>
  <c r="I33" i="28"/>
  <c r="G30" i="28"/>
  <c r="E30" i="28"/>
  <c r="G29" i="28"/>
  <c r="E29" i="28"/>
  <c r="G28" i="28"/>
  <c r="E28" i="28"/>
  <c r="G27" i="28"/>
  <c r="E27" i="28"/>
  <c r="I27" i="28" s="1"/>
  <c r="G26" i="28"/>
  <c r="E26" i="28"/>
  <c r="G25" i="28"/>
  <c r="E25" i="28"/>
  <c r="G24" i="28"/>
  <c r="E24" i="28"/>
  <c r="G23" i="28"/>
  <c r="E23" i="28"/>
  <c r="I23" i="28" s="1"/>
  <c r="G22" i="28"/>
  <c r="E22" i="28"/>
  <c r="G21" i="28"/>
  <c r="E21" i="28"/>
  <c r="G20" i="28"/>
  <c r="E20" i="28"/>
  <c r="G19" i="28"/>
  <c r="E19" i="28"/>
  <c r="G18" i="28"/>
  <c r="E18" i="28"/>
  <c r="G17" i="28"/>
  <c r="E17" i="28"/>
  <c r="G16" i="28"/>
  <c r="E16" i="28"/>
  <c r="G15" i="28"/>
  <c r="E15" i="28"/>
  <c r="G14" i="28"/>
  <c r="E14" i="28"/>
  <c r="G13" i="28"/>
  <c r="E13" i="28"/>
  <c r="G12" i="28"/>
  <c r="E12" i="28"/>
  <c r="G11" i="28"/>
  <c r="E11" i="28"/>
  <c r="I11" i="28" s="1"/>
  <c r="G10" i="28"/>
  <c r="E10" i="28"/>
  <c r="G9" i="28"/>
  <c r="E9" i="28"/>
  <c r="I9" i="28" s="1"/>
  <c r="G8" i="28"/>
  <c r="E8" i="28"/>
  <c r="G7" i="28"/>
  <c r="E7" i="28"/>
  <c r="I7" i="28" s="1"/>
  <c r="G6" i="28"/>
  <c r="E6" i="28"/>
  <c r="I8" i="28" l="1"/>
  <c r="I26" i="28"/>
  <c r="I28" i="28"/>
  <c r="I20" i="28"/>
  <c r="G31" i="28"/>
  <c r="H32" i="28" s="1"/>
  <c r="I10" i="28"/>
  <c r="I12" i="28"/>
  <c r="I14" i="28"/>
  <c r="I16" i="28"/>
  <c r="I18" i="28"/>
  <c r="I19" i="28"/>
  <c r="I24" i="28"/>
  <c r="I17" i="28"/>
  <c r="I21" i="28"/>
  <c r="I6" i="28"/>
  <c r="I13" i="28"/>
  <c r="I15" i="28"/>
  <c r="I22" i="28"/>
  <c r="I25" i="28"/>
  <c r="I29" i="28"/>
  <c r="I30" i="28"/>
  <c r="E40" i="30"/>
  <c r="E41" i="30" s="1"/>
  <c r="E31" i="28"/>
  <c r="H34" i="28" l="1"/>
  <c r="I31" i="28"/>
  <c r="F32" i="28"/>
  <c r="I32" i="28" l="1"/>
  <c r="F34" i="28"/>
  <c r="I34" i="28" s="1"/>
  <c r="I36" i="28" s="1"/>
  <c r="I40" i="28" s="1"/>
  <c r="AD40" i="27"/>
  <c r="AC40" i="27"/>
  <c r="AB40" i="27"/>
  <c r="AA40" i="27"/>
  <c r="Y40" i="27"/>
  <c r="X40" i="27"/>
  <c r="W40" i="27"/>
  <c r="V40" i="27"/>
  <c r="T40" i="27"/>
  <c r="S40" i="27"/>
  <c r="R40" i="27"/>
  <c r="Q40" i="27"/>
  <c r="O40" i="27"/>
  <c r="N40" i="27"/>
  <c r="M40" i="27"/>
  <c r="L40" i="27"/>
  <c r="J40" i="27"/>
  <c r="I40" i="27"/>
  <c r="H40" i="27"/>
  <c r="G40" i="27"/>
  <c r="F40" i="27"/>
  <c r="AE39" i="27"/>
  <c r="Z39" i="27"/>
  <c r="U39" i="27"/>
  <c r="P39" i="27"/>
  <c r="K39" i="27"/>
  <c r="AE34" i="27"/>
  <c r="Z34" i="27"/>
  <c r="U34" i="27"/>
  <c r="P34" i="27"/>
  <c r="K34" i="27"/>
  <c r="AE31" i="27"/>
  <c r="Z31" i="27"/>
  <c r="U31" i="27"/>
  <c r="P31" i="27"/>
  <c r="K31" i="27"/>
  <c r="AE30" i="27"/>
  <c r="Z30" i="27"/>
  <c r="U30" i="27"/>
  <c r="P30" i="27"/>
  <c r="K30" i="27"/>
  <c r="AE16" i="27"/>
  <c r="Z16" i="27"/>
  <c r="U16" i="27"/>
  <c r="P16" i="27"/>
  <c r="K16" i="27"/>
  <c r="AE15" i="27"/>
  <c r="Z15" i="27"/>
  <c r="U15" i="27"/>
  <c r="P15" i="27"/>
  <c r="K15" i="27"/>
  <c r="AE14" i="27"/>
  <c r="Z14" i="27"/>
  <c r="U14" i="27"/>
  <c r="P14" i="27"/>
  <c r="K14" i="27"/>
  <c r="AE13" i="27"/>
  <c r="Z13" i="27"/>
  <c r="U13" i="27"/>
  <c r="P13" i="27"/>
  <c r="K13" i="27"/>
  <c r="AE11" i="27"/>
  <c r="Z11" i="27"/>
  <c r="U11" i="27"/>
  <c r="P11" i="27"/>
  <c r="K11" i="27"/>
  <c r="AE10" i="27"/>
  <c r="Z10" i="27"/>
  <c r="U10" i="27"/>
  <c r="P10" i="27"/>
  <c r="K10" i="27"/>
  <c r="AE9" i="27"/>
  <c r="Z9" i="27"/>
  <c r="U9" i="27"/>
  <c r="P9" i="27"/>
  <c r="K9" i="27"/>
  <c r="AE8" i="27"/>
  <c r="Z8" i="27"/>
  <c r="U8" i="27"/>
  <c r="P8" i="27"/>
  <c r="K8" i="27"/>
  <c r="AE7" i="27"/>
  <c r="Z7" i="27"/>
  <c r="U7" i="27"/>
  <c r="P7" i="27"/>
  <c r="K7" i="27"/>
  <c r="AE6" i="27"/>
  <c r="Z6" i="27"/>
  <c r="U6" i="27"/>
  <c r="P6" i="27"/>
  <c r="K6" i="27"/>
  <c r="AE5" i="27"/>
  <c r="Z5" i="27"/>
  <c r="U5" i="27"/>
  <c r="P5" i="27"/>
  <c r="K5" i="27"/>
  <c r="AD71" i="24"/>
  <c r="AC71" i="24"/>
  <c r="AB71" i="24"/>
  <c r="AA71" i="24"/>
  <c r="Y71" i="24"/>
  <c r="X71" i="24"/>
  <c r="W71" i="24"/>
  <c r="V71" i="24"/>
  <c r="T71" i="24"/>
  <c r="S71" i="24"/>
  <c r="R71" i="24"/>
  <c r="Q71" i="24"/>
  <c r="O71" i="24"/>
  <c r="N71" i="24"/>
  <c r="M71" i="24"/>
  <c r="L71" i="24"/>
  <c r="J71" i="24"/>
  <c r="I71" i="24"/>
  <c r="H71" i="24"/>
  <c r="G71" i="24"/>
  <c r="F71" i="24"/>
  <c r="AE70" i="24"/>
  <c r="Z70" i="24"/>
  <c r="U70" i="24"/>
  <c r="P70" i="24"/>
  <c r="K70" i="24"/>
  <c r="AE69" i="24"/>
  <c r="Z69" i="24"/>
  <c r="U69" i="24"/>
  <c r="P69" i="24"/>
  <c r="K69" i="24"/>
  <c r="AE68" i="24"/>
  <c r="Z68" i="24"/>
  <c r="U68" i="24"/>
  <c r="P68" i="24"/>
  <c r="K68" i="24"/>
  <c r="AE67" i="24"/>
  <c r="Z67" i="24"/>
  <c r="U67" i="24"/>
  <c r="P67" i="24"/>
  <c r="K67" i="24"/>
  <c r="AE66" i="24"/>
  <c r="Z66" i="24"/>
  <c r="U66" i="24"/>
  <c r="P66" i="24"/>
  <c r="K66" i="24"/>
  <c r="AE65" i="24"/>
  <c r="Z65" i="24"/>
  <c r="U65" i="24"/>
  <c r="P65" i="24"/>
  <c r="K65" i="24"/>
  <c r="AE64" i="24"/>
  <c r="Z64" i="24"/>
  <c r="U64" i="24"/>
  <c r="P64" i="24"/>
  <c r="K64" i="24"/>
  <c r="AE63" i="24"/>
  <c r="Z63" i="24"/>
  <c r="U63" i="24"/>
  <c r="P63" i="24"/>
  <c r="K63" i="24"/>
  <c r="AE62" i="24"/>
  <c r="Z62" i="24"/>
  <c r="U62" i="24"/>
  <c r="P62" i="24"/>
  <c r="K62" i="24"/>
  <c r="AE61" i="24"/>
  <c r="Z61" i="24"/>
  <c r="U61" i="24"/>
  <c r="P61" i="24"/>
  <c r="K61" i="24"/>
  <c r="AE60" i="24"/>
  <c r="Z60" i="24"/>
  <c r="U60" i="24"/>
  <c r="P60" i="24"/>
  <c r="K60" i="24"/>
  <c r="AF60" i="24" s="1"/>
  <c r="AE59" i="24"/>
  <c r="Z59" i="24"/>
  <c r="U59" i="24"/>
  <c r="P59" i="24"/>
  <c r="AF59" i="24" s="1"/>
  <c r="K59" i="24"/>
  <c r="AE58" i="24"/>
  <c r="Z58" i="24"/>
  <c r="U58" i="24"/>
  <c r="P58" i="24"/>
  <c r="K58" i="24"/>
  <c r="AE57" i="24"/>
  <c r="Z57" i="24"/>
  <c r="U57" i="24"/>
  <c r="P57" i="24"/>
  <c r="K57" i="24"/>
  <c r="AE56" i="24"/>
  <c r="Z56" i="24"/>
  <c r="U56" i="24"/>
  <c r="P56" i="24"/>
  <c r="K56" i="24"/>
  <c r="AE55" i="24"/>
  <c r="Z55" i="24"/>
  <c r="U55" i="24"/>
  <c r="P55" i="24"/>
  <c r="K55" i="24"/>
  <c r="AE54" i="24"/>
  <c r="Z54" i="24"/>
  <c r="U54" i="24"/>
  <c r="P54" i="24"/>
  <c r="K54" i="24"/>
  <c r="AE53" i="24"/>
  <c r="Z53" i="24"/>
  <c r="U53" i="24"/>
  <c r="P53" i="24"/>
  <c r="K53" i="24"/>
  <c r="AE52" i="24"/>
  <c r="Z52" i="24"/>
  <c r="U52" i="24"/>
  <c r="P52" i="24"/>
  <c r="K52" i="24"/>
  <c r="AE51" i="24"/>
  <c r="Z51" i="24"/>
  <c r="U51" i="24"/>
  <c r="P51" i="24"/>
  <c r="K51" i="24"/>
  <c r="AE50" i="24"/>
  <c r="Z50" i="24"/>
  <c r="U50" i="24"/>
  <c r="P50" i="24"/>
  <c r="K50" i="24"/>
  <c r="AE49" i="24"/>
  <c r="Z49" i="24"/>
  <c r="U49" i="24"/>
  <c r="P49" i="24"/>
  <c r="K49" i="24"/>
  <c r="AE48" i="24"/>
  <c r="Z48" i="24"/>
  <c r="U48" i="24"/>
  <c r="P48" i="24"/>
  <c r="K48" i="24"/>
  <c r="AE47" i="24"/>
  <c r="Z47" i="24"/>
  <c r="U47" i="24"/>
  <c r="P47" i="24"/>
  <c r="K47" i="24"/>
  <c r="AE46" i="24"/>
  <c r="Z46" i="24"/>
  <c r="U46" i="24"/>
  <c r="P46" i="24"/>
  <c r="K46" i="24"/>
  <c r="AE45" i="24"/>
  <c r="Z45" i="24"/>
  <c r="U45" i="24"/>
  <c r="P45" i="24"/>
  <c r="K45" i="24"/>
  <c r="AE44" i="24"/>
  <c r="Z44" i="24"/>
  <c r="U44" i="24"/>
  <c r="P44" i="24"/>
  <c r="K44" i="24"/>
  <c r="AE43" i="24"/>
  <c r="Z43" i="24"/>
  <c r="U43" i="24"/>
  <c r="P43" i="24"/>
  <c r="K43" i="24"/>
  <c r="AE42" i="24"/>
  <c r="Z42" i="24"/>
  <c r="U42" i="24"/>
  <c r="P42" i="24"/>
  <c r="K42" i="24"/>
  <c r="AE41" i="24"/>
  <c r="Z41" i="24"/>
  <c r="U41" i="24"/>
  <c r="P41" i="24"/>
  <c r="K41" i="24"/>
  <c r="AE40" i="24"/>
  <c r="Z40" i="24"/>
  <c r="U40" i="24"/>
  <c r="P40" i="24"/>
  <c r="K40" i="24"/>
  <c r="AE39" i="24"/>
  <c r="Z39" i="24"/>
  <c r="U39" i="24"/>
  <c r="P39" i="24"/>
  <c r="K39" i="24"/>
  <c r="AF39" i="24" s="1"/>
  <c r="AE38" i="24"/>
  <c r="Z38" i="24"/>
  <c r="U38" i="24"/>
  <c r="P38" i="24"/>
  <c r="K38" i="24"/>
  <c r="AE37" i="24"/>
  <c r="Z37" i="24"/>
  <c r="U37" i="24"/>
  <c r="P37" i="24"/>
  <c r="K37" i="24"/>
  <c r="AE36" i="24"/>
  <c r="Z36" i="24"/>
  <c r="U36" i="24"/>
  <c r="P36" i="24"/>
  <c r="K36" i="24"/>
  <c r="AE35" i="24"/>
  <c r="Z35" i="24"/>
  <c r="U35" i="24"/>
  <c r="P35" i="24"/>
  <c r="K35" i="24"/>
  <c r="AE34" i="24"/>
  <c r="Z34" i="24"/>
  <c r="U34" i="24"/>
  <c r="P34" i="24"/>
  <c r="K34" i="24"/>
  <c r="AE33" i="24"/>
  <c r="Z33" i="24"/>
  <c r="U33" i="24"/>
  <c r="P33" i="24"/>
  <c r="K33" i="24"/>
  <c r="AE32" i="24"/>
  <c r="Z32" i="24"/>
  <c r="U32" i="24"/>
  <c r="P32" i="24"/>
  <c r="K32" i="24"/>
  <c r="AE31" i="24"/>
  <c r="Z31" i="24"/>
  <c r="U31" i="24"/>
  <c r="P31" i="24"/>
  <c r="K31" i="24"/>
  <c r="AE30" i="24"/>
  <c r="Z30" i="24"/>
  <c r="U30" i="24"/>
  <c r="P30" i="24"/>
  <c r="K30" i="24"/>
  <c r="AE29" i="24"/>
  <c r="Z29" i="24"/>
  <c r="U29" i="24"/>
  <c r="P29" i="24"/>
  <c r="K29" i="24"/>
  <c r="AE28" i="24"/>
  <c r="Z28" i="24"/>
  <c r="U28" i="24"/>
  <c r="P28" i="24"/>
  <c r="K28" i="24"/>
  <c r="AE27" i="24"/>
  <c r="Z27" i="24"/>
  <c r="U27" i="24"/>
  <c r="P27" i="24"/>
  <c r="K27" i="24"/>
  <c r="AE26" i="24"/>
  <c r="Z26" i="24"/>
  <c r="U26" i="24"/>
  <c r="P26" i="24"/>
  <c r="K26" i="24"/>
  <c r="AE25" i="24"/>
  <c r="Z25" i="24"/>
  <c r="U25" i="24"/>
  <c r="P25" i="24"/>
  <c r="K25" i="24"/>
  <c r="AE24" i="24"/>
  <c r="Z24" i="24"/>
  <c r="U24" i="24"/>
  <c r="P24" i="24"/>
  <c r="K24" i="24"/>
  <c r="AE23" i="24"/>
  <c r="Z23" i="24"/>
  <c r="U23" i="24"/>
  <c r="P23" i="24"/>
  <c r="K23" i="24"/>
  <c r="AE22" i="24"/>
  <c r="Z22" i="24"/>
  <c r="U22" i="24"/>
  <c r="P22" i="24"/>
  <c r="K22" i="24"/>
  <c r="AE21" i="24"/>
  <c r="Z21" i="24"/>
  <c r="U21" i="24"/>
  <c r="P21" i="24"/>
  <c r="K21" i="24"/>
  <c r="AF21" i="24" s="1"/>
  <c r="AE20" i="24"/>
  <c r="Z20" i="24"/>
  <c r="U20" i="24"/>
  <c r="P20" i="24"/>
  <c r="K20" i="24"/>
  <c r="AE19" i="24"/>
  <c r="Z19" i="24"/>
  <c r="U19" i="24"/>
  <c r="P19" i="24"/>
  <c r="K19" i="24"/>
  <c r="AE18" i="24"/>
  <c r="Z18" i="24"/>
  <c r="U18" i="24"/>
  <c r="P18" i="24"/>
  <c r="K18" i="24"/>
  <c r="AE17" i="24"/>
  <c r="Z17" i="24"/>
  <c r="U17" i="24"/>
  <c r="P17" i="24"/>
  <c r="K17" i="24"/>
  <c r="AF17" i="24" s="1"/>
  <c r="AE16" i="24"/>
  <c r="Z16" i="24"/>
  <c r="U16" i="24"/>
  <c r="P16" i="24"/>
  <c r="K16" i="24"/>
  <c r="AE15" i="24"/>
  <c r="Z15" i="24"/>
  <c r="U15" i="24"/>
  <c r="P15" i="24"/>
  <c r="K15" i="24"/>
  <c r="AE14" i="24"/>
  <c r="Z14" i="24"/>
  <c r="U14" i="24"/>
  <c r="P14" i="24"/>
  <c r="K14" i="24"/>
  <c r="AE13" i="24"/>
  <c r="Z13" i="24"/>
  <c r="U13" i="24"/>
  <c r="P13" i="24"/>
  <c r="K13" i="24"/>
  <c r="AE12" i="24"/>
  <c r="Z12" i="24"/>
  <c r="U12" i="24"/>
  <c r="P12" i="24"/>
  <c r="K12" i="24"/>
  <c r="AE11" i="24"/>
  <c r="Z11" i="24"/>
  <c r="U11" i="24"/>
  <c r="P11" i="24"/>
  <c r="K11" i="24"/>
  <c r="AE10" i="24"/>
  <c r="Z10" i="24"/>
  <c r="U10" i="24"/>
  <c r="P10" i="24"/>
  <c r="K10" i="24"/>
  <c r="AE9" i="24"/>
  <c r="Z9" i="24"/>
  <c r="U9" i="24"/>
  <c r="P9" i="24"/>
  <c r="K9" i="24"/>
  <c r="AE8" i="24"/>
  <c r="Z8" i="24"/>
  <c r="U8" i="24"/>
  <c r="P8" i="24"/>
  <c r="K8" i="24"/>
  <c r="AE7" i="24"/>
  <c r="Z7" i="24"/>
  <c r="U7" i="24"/>
  <c r="P7" i="24"/>
  <c r="K7" i="24"/>
  <c r="AE6" i="24"/>
  <c r="Z6" i="24"/>
  <c r="U6" i="24"/>
  <c r="P6" i="24"/>
  <c r="K6" i="24"/>
  <c r="AE5" i="24"/>
  <c r="Z5" i="24"/>
  <c r="U5" i="24"/>
  <c r="P5" i="24"/>
  <c r="K5" i="24"/>
  <c r="E5" i="10"/>
  <c r="D5" i="10"/>
  <c r="C5" i="10"/>
  <c r="B5" i="10"/>
  <c r="Y9" i="16"/>
  <c r="T9" i="16"/>
  <c r="O9" i="16"/>
  <c r="J9" i="16"/>
  <c r="E9" i="16"/>
  <c r="C10" i="16"/>
  <c r="G10" i="16" s="1"/>
  <c r="D10" i="16"/>
  <c r="E10" i="16"/>
  <c r="F10" i="16"/>
  <c r="B6" i="10"/>
  <c r="B7" i="10"/>
  <c r="B8" i="10"/>
  <c r="B9" i="10"/>
  <c r="B10" i="10"/>
  <c r="B11" i="10"/>
  <c r="B12" i="10"/>
  <c r="C6" i="10"/>
  <c r="C7" i="10"/>
  <c r="C8" i="10"/>
  <c r="C9" i="10"/>
  <c r="C10" i="10"/>
  <c r="C11" i="10"/>
  <c r="C12" i="10"/>
  <c r="D6" i="10"/>
  <c r="D7" i="10"/>
  <c r="D8" i="10"/>
  <c r="D9" i="10"/>
  <c r="D10" i="10"/>
  <c r="D11" i="10"/>
  <c r="D12" i="10"/>
  <c r="E6" i="10"/>
  <c r="E7" i="10"/>
  <c r="E8" i="10"/>
  <c r="E9" i="10"/>
  <c r="E10" i="10"/>
  <c r="E11" i="10"/>
  <c r="E12" i="10"/>
  <c r="C8" i="16"/>
  <c r="G8" i="16" s="1"/>
  <c r="D8" i="16"/>
  <c r="E8" i="16"/>
  <c r="F8" i="16"/>
  <c r="C9" i="16"/>
  <c r="G9" i="16" s="1"/>
  <c r="D9" i="16"/>
  <c r="F9" i="16"/>
  <c r="H10" i="16"/>
  <c r="L10" i="16" s="1"/>
  <c r="I10" i="16"/>
  <c r="J10" i="16"/>
  <c r="K10" i="16"/>
  <c r="G5" i="10"/>
  <c r="G6" i="10"/>
  <c r="G7" i="10"/>
  <c r="G8" i="10"/>
  <c r="G9" i="10"/>
  <c r="G10" i="10"/>
  <c r="G11" i="10"/>
  <c r="G12" i="10"/>
  <c r="H5" i="10"/>
  <c r="H6" i="10"/>
  <c r="H7" i="10"/>
  <c r="H8" i="10"/>
  <c r="H9" i="10"/>
  <c r="H10" i="10"/>
  <c r="H11" i="10"/>
  <c r="H12" i="10"/>
  <c r="I5" i="10"/>
  <c r="I6" i="10"/>
  <c r="I7" i="10"/>
  <c r="I8" i="10"/>
  <c r="I9" i="10"/>
  <c r="I10" i="10"/>
  <c r="I11" i="10"/>
  <c r="I12" i="10"/>
  <c r="J5" i="10"/>
  <c r="J6" i="10"/>
  <c r="J7" i="10"/>
  <c r="J8" i="10"/>
  <c r="J9" i="10"/>
  <c r="J10" i="10"/>
  <c r="J11" i="10"/>
  <c r="J12" i="10"/>
  <c r="H8" i="16"/>
  <c r="L8" i="16" s="1"/>
  <c r="I8" i="16"/>
  <c r="J8" i="16"/>
  <c r="K8" i="16"/>
  <c r="H9" i="16"/>
  <c r="L9" i="16" s="1"/>
  <c r="I9" i="16"/>
  <c r="K9" i="16"/>
  <c r="M10" i="16"/>
  <c r="Q10" i="16" s="1"/>
  <c r="N10" i="16"/>
  <c r="O10" i="16"/>
  <c r="P10" i="16"/>
  <c r="L5" i="10"/>
  <c r="L6" i="10"/>
  <c r="L7" i="10"/>
  <c r="L8" i="10"/>
  <c r="L9" i="10"/>
  <c r="L10" i="10"/>
  <c r="L11" i="10"/>
  <c r="L12" i="10"/>
  <c r="M5" i="10"/>
  <c r="M6" i="10"/>
  <c r="M7" i="10"/>
  <c r="M8" i="10"/>
  <c r="M9" i="10"/>
  <c r="M10" i="10"/>
  <c r="M11" i="10"/>
  <c r="M12" i="10"/>
  <c r="N5" i="10"/>
  <c r="N6" i="10"/>
  <c r="N7" i="10"/>
  <c r="N8" i="10"/>
  <c r="N9" i="10"/>
  <c r="N10" i="10"/>
  <c r="N11" i="10"/>
  <c r="N12" i="10"/>
  <c r="O5" i="10"/>
  <c r="O6" i="10"/>
  <c r="O7" i="10"/>
  <c r="O8" i="10"/>
  <c r="O9" i="10"/>
  <c r="O10" i="10"/>
  <c r="O11" i="10"/>
  <c r="O12" i="10"/>
  <c r="M8" i="16"/>
  <c r="Q8" i="16"/>
  <c r="N8" i="16"/>
  <c r="O8" i="16"/>
  <c r="P8" i="16"/>
  <c r="M9" i="16"/>
  <c r="Q9" i="16" s="1"/>
  <c r="N9" i="16"/>
  <c r="P9" i="16"/>
  <c r="R10" i="16"/>
  <c r="V10" i="16" s="1"/>
  <c r="S10" i="16"/>
  <c r="T10" i="16"/>
  <c r="U10" i="16"/>
  <c r="Q5" i="10"/>
  <c r="Q6" i="10"/>
  <c r="Q7" i="10"/>
  <c r="Q8" i="10"/>
  <c r="Q9" i="10"/>
  <c r="Q10" i="10"/>
  <c r="Q11" i="10"/>
  <c r="Q12" i="10"/>
  <c r="R5" i="10"/>
  <c r="R6" i="10"/>
  <c r="R7" i="10"/>
  <c r="R8" i="10"/>
  <c r="R9" i="10"/>
  <c r="R10" i="10"/>
  <c r="R11" i="10"/>
  <c r="R12" i="10"/>
  <c r="S5" i="10"/>
  <c r="S6" i="10"/>
  <c r="S7" i="10"/>
  <c r="S8" i="10"/>
  <c r="S9" i="10"/>
  <c r="S10" i="10"/>
  <c r="S11" i="10"/>
  <c r="S12" i="10"/>
  <c r="T5" i="10"/>
  <c r="T6" i="10"/>
  <c r="T7" i="10"/>
  <c r="T8" i="10"/>
  <c r="T9" i="10"/>
  <c r="T10" i="10"/>
  <c r="T11" i="10"/>
  <c r="T12" i="10"/>
  <c r="R8" i="16"/>
  <c r="V8" i="16"/>
  <c r="S8" i="16"/>
  <c r="T8" i="16"/>
  <c r="U8" i="16"/>
  <c r="R9" i="16"/>
  <c r="V9" i="16" s="1"/>
  <c r="S9" i="16"/>
  <c r="U9" i="16"/>
  <c r="W10" i="16"/>
  <c r="AA10" i="16" s="1"/>
  <c r="X10" i="16"/>
  <c r="Y10" i="16"/>
  <c r="Z10" i="16"/>
  <c r="V5" i="10"/>
  <c r="V6" i="10"/>
  <c r="V7" i="10"/>
  <c r="V8" i="10"/>
  <c r="V9" i="10"/>
  <c r="V10" i="10"/>
  <c r="V11" i="10"/>
  <c r="V12" i="10"/>
  <c r="W5" i="10"/>
  <c r="W6" i="10"/>
  <c r="W7" i="10"/>
  <c r="W8" i="10"/>
  <c r="W9" i="10"/>
  <c r="W10" i="10"/>
  <c r="W11" i="10"/>
  <c r="W12" i="10"/>
  <c r="X5" i="10"/>
  <c r="X6" i="10"/>
  <c r="X7" i="10"/>
  <c r="X8" i="10"/>
  <c r="X9" i="10"/>
  <c r="X10" i="10"/>
  <c r="X11" i="10"/>
  <c r="X12" i="10"/>
  <c r="Y5" i="10"/>
  <c r="Y6" i="10"/>
  <c r="Y7" i="10"/>
  <c r="Y8" i="10"/>
  <c r="Y9" i="10"/>
  <c r="Y10" i="10"/>
  <c r="Y11" i="10"/>
  <c r="Y12" i="10"/>
  <c r="W8" i="16"/>
  <c r="AA8" i="16" s="1"/>
  <c r="X8" i="16"/>
  <c r="Y8" i="16"/>
  <c r="Z8" i="16"/>
  <c r="W9" i="16"/>
  <c r="AA9" i="16"/>
  <c r="X9" i="16"/>
  <c r="Z9" i="16"/>
  <c r="AA12" i="10"/>
  <c r="AA11" i="10"/>
  <c r="AA10" i="10"/>
  <c r="AA9" i="10"/>
  <c r="AA8" i="10"/>
  <c r="AA7" i="10"/>
  <c r="AA6" i="10"/>
  <c r="AA5" i="10"/>
  <c r="Z13" i="10"/>
  <c r="U13" i="10"/>
  <c r="P13" i="10"/>
  <c r="K13" i="10"/>
  <c r="F13" i="10"/>
  <c r="C6" i="16"/>
  <c r="G6" i="16" s="1"/>
  <c r="M6" i="16"/>
  <c r="W6" i="16"/>
  <c r="AA6" i="16" s="1"/>
  <c r="H6" i="16"/>
  <c r="L6" i="16" s="1"/>
  <c r="P6" i="16"/>
  <c r="X6" i="16"/>
  <c r="E6" i="16"/>
  <c r="O6" i="16"/>
  <c r="Y6" i="16"/>
  <c r="R6" i="16"/>
  <c r="V6" i="16" s="1"/>
  <c r="Z6" i="16"/>
  <c r="U6" i="16"/>
  <c r="N6" i="16"/>
  <c r="I6" i="16"/>
  <c r="D6" i="16"/>
  <c r="J6" i="16"/>
  <c r="K6" i="16"/>
  <c r="F6" i="16"/>
  <c r="T6" i="16"/>
  <c r="S6" i="16"/>
  <c r="F7" i="16"/>
  <c r="X7" i="16"/>
  <c r="C7" i="16"/>
  <c r="G7" i="16" s="1"/>
  <c r="O7" i="16"/>
  <c r="U7" i="16"/>
  <c r="K7" i="16"/>
  <c r="N7" i="16"/>
  <c r="R7" i="16"/>
  <c r="V7" i="16" s="1"/>
  <c r="E7" i="16"/>
  <c r="J7" i="16"/>
  <c r="I7" i="16"/>
  <c r="W7" i="16"/>
  <c r="AA7" i="16"/>
  <c r="D7" i="16"/>
  <c r="Z7" i="16"/>
  <c r="T7" i="16"/>
  <c r="S7" i="16"/>
  <c r="P7" i="16"/>
  <c r="M7" i="16"/>
  <c r="Q7" i="16" s="1"/>
  <c r="Y7" i="16"/>
  <c r="H7" i="16"/>
  <c r="L7" i="16" s="1"/>
  <c r="AF6" i="27"/>
  <c r="Q6" i="16"/>
  <c r="P71" i="24" l="1"/>
  <c r="K71" i="24"/>
  <c r="Z71" i="24"/>
  <c r="AF49" i="24"/>
  <c r="AF53" i="24"/>
  <c r="AF9" i="27"/>
  <c r="AF34" i="27"/>
  <c r="AF15" i="24"/>
  <c r="AF23" i="24"/>
  <c r="AF31" i="24"/>
  <c r="P40" i="27"/>
  <c r="AF7" i="27"/>
  <c r="AF27" i="24"/>
  <c r="AF28" i="24"/>
  <c r="AF47" i="24"/>
  <c r="AF55" i="24"/>
  <c r="AF63" i="24"/>
  <c r="AF25" i="24"/>
  <c r="AF29" i="24"/>
  <c r="AF35" i="24"/>
  <c r="AF36" i="24"/>
  <c r="AF57" i="24"/>
  <c r="AF61" i="24"/>
  <c r="AF67" i="24"/>
  <c r="AF68" i="24"/>
  <c r="AF11" i="27"/>
  <c r="AF14" i="27"/>
  <c r="AF16" i="27"/>
  <c r="D13" i="10"/>
  <c r="E5" i="16" s="1"/>
  <c r="E11" i="16" s="1"/>
  <c r="AF11" i="24"/>
  <c r="AF12" i="24"/>
  <c r="AF33" i="24"/>
  <c r="AF37" i="24"/>
  <c r="AF43" i="24"/>
  <c r="AF44" i="24"/>
  <c r="AF65" i="24"/>
  <c r="AF69" i="24"/>
  <c r="AF13" i="27"/>
  <c r="AF9" i="24"/>
  <c r="AF13" i="24"/>
  <c r="AF19" i="24"/>
  <c r="AF20" i="24"/>
  <c r="AF41" i="24"/>
  <c r="AF45" i="24"/>
  <c r="AF51" i="24"/>
  <c r="AF52" i="24"/>
  <c r="V13" i="10"/>
  <c r="W5" i="16" s="1"/>
  <c r="S13" i="10"/>
  <c r="T5" i="16" s="1"/>
  <c r="T11" i="16" s="1"/>
  <c r="R13" i="10"/>
  <c r="S5" i="16" s="1"/>
  <c r="S11" i="16" s="1"/>
  <c r="Q13" i="10"/>
  <c r="R5" i="16" s="1"/>
  <c r="E13" i="10"/>
  <c r="F5" i="16" s="1"/>
  <c r="F11" i="16" s="1"/>
  <c r="U71" i="24"/>
  <c r="AF6" i="24"/>
  <c r="AF7" i="24"/>
  <c r="AF10" i="24"/>
  <c r="AF18" i="24"/>
  <c r="AF26" i="24"/>
  <c r="AF34" i="24"/>
  <c r="AF42" i="24"/>
  <c r="AF50" i="24"/>
  <c r="AF58" i="24"/>
  <c r="AF66" i="24"/>
  <c r="AF5" i="27"/>
  <c r="U40" i="27"/>
  <c r="AF10" i="27"/>
  <c r="AF39" i="27"/>
  <c r="AF5" i="24"/>
  <c r="Y13" i="10"/>
  <c r="Z5" i="16" s="1"/>
  <c r="Z11" i="16" s="1"/>
  <c r="X13" i="10"/>
  <c r="Y5" i="16" s="1"/>
  <c r="Y11" i="16" s="1"/>
  <c r="W13" i="10"/>
  <c r="X5" i="16" s="1"/>
  <c r="X11" i="16" s="1"/>
  <c r="O13" i="10"/>
  <c r="P5" i="16" s="1"/>
  <c r="P11" i="16" s="1"/>
  <c r="N13" i="10"/>
  <c r="O5" i="16" s="1"/>
  <c r="O11" i="16" s="1"/>
  <c r="L13" i="10"/>
  <c r="M5" i="16" s="1"/>
  <c r="G13" i="10"/>
  <c r="H5" i="16" s="1"/>
  <c r="AF8" i="24"/>
  <c r="AF16" i="24"/>
  <c r="AF24" i="24"/>
  <c r="AF32" i="24"/>
  <c r="AF40" i="24"/>
  <c r="AF48" i="24"/>
  <c r="AF56" i="24"/>
  <c r="AF64" i="24"/>
  <c r="K40" i="27"/>
  <c r="Z40" i="27"/>
  <c r="AF8" i="27"/>
  <c r="AF30" i="27"/>
  <c r="AA13" i="10"/>
  <c r="T13" i="10"/>
  <c r="U5" i="16" s="1"/>
  <c r="U11" i="16" s="1"/>
  <c r="M13" i="10"/>
  <c r="N5" i="16" s="1"/>
  <c r="N11" i="16" s="1"/>
  <c r="J13" i="10"/>
  <c r="K5" i="16" s="1"/>
  <c r="K11" i="16" s="1"/>
  <c r="I13" i="10"/>
  <c r="J5" i="16" s="1"/>
  <c r="J11" i="16" s="1"/>
  <c r="H13" i="10"/>
  <c r="I5" i="16" s="1"/>
  <c r="I11" i="16" s="1"/>
  <c r="B13" i="10"/>
  <c r="C5" i="16" s="1"/>
  <c r="C11" i="16" s="1"/>
  <c r="C13" i="10"/>
  <c r="D5" i="16" s="1"/>
  <c r="D11" i="16" s="1"/>
  <c r="AE71" i="24"/>
  <c r="AF14" i="24"/>
  <c r="AF22" i="24"/>
  <c r="AF30" i="24"/>
  <c r="AF38" i="24"/>
  <c r="AF46" i="24"/>
  <c r="AF54" i="24"/>
  <c r="AF62" i="24"/>
  <c r="AF70" i="24"/>
  <c r="AE40" i="27"/>
  <c r="AF15" i="27"/>
  <c r="AF31" i="27"/>
  <c r="W11" i="16"/>
  <c r="AA5" i="16"/>
  <c r="AA11" i="16" s="1"/>
  <c r="R11" i="16"/>
  <c r="G5" i="16"/>
  <c r="G11" i="16" s="1"/>
  <c r="M11" i="16"/>
  <c r="H11" i="16"/>
  <c r="V5" i="16" l="1"/>
  <c r="V11" i="16" s="1"/>
  <c r="AF71" i="24"/>
  <c r="AF40" i="27"/>
  <c r="Q5" i="16"/>
  <c r="Q11" i="16" s="1"/>
  <c r="D13" i="16" s="1"/>
  <c r="L5" i="16"/>
  <c r="L1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Sarode, Sandeep S</author>
  </authors>
  <commentList>
    <comment ref="F23" authorId="0" shapeId="0" xr:uid="{977C9BBC-77A4-4B1B-BECF-09834916FCA6}">
      <text>
        <r>
          <rPr>
            <b/>
            <sz val="9"/>
            <color indexed="81"/>
            <rFont val="Tahoma"/>
            <family val="2"/>
          </rPr>
          <t>Sarode, Sandeep S:</t>
        </r>
        <r>
          <rPr>
            <sz val="9"/>
            <color indexed="81"/>
            <rFont val="Tahoma"/>
            <family val="2"/>
          </rPr>
          <t xml:space="preserve">
Model got Changed post replacement
HP 8/20q</t>
        </r>
      </text>
    </comment>
  </commentList>
</comments>
</file>

<file path=xl/sharedStrings.xml><?xml version="1.0" encoding="utf-8"?>
<sst xmlns="http://schemas.openxmlformats.org/spreadsheetml/2006/main" count="827" uniqueCount="354">
  <si>
    <t>Total</t>
  </si>
  <si>
    <t>Andheri</t>
  </si>
  <si>
    <t>Gurgaon</t>
  </si>
  <si>
    <t>Noida</t>
  </si>
  <si>
    <t>Ahmedabad</t>
  </si>
  <si>
    <t>Ambattur</t>
  </si>
  <si>
    <t>Aurangabad</t>
  </si>
  <si>
    <t>Bangalore</t>
  </si>
  <si>
    <t>Baroda</t>
  </si>
  <si>
    <t>Bhopal</t>
  </si>
  <si>
    <t>Bhubhaneshwar</t>
  </si>
  <si>
    <t>Baddi</t>
  </si>
  <si>
    <t>Chandigarh</t>
  </si>
  <si>
    <t>Chennai</t>
  </si>
  <si>
    <t>Coimbatore</t>
  </si>
  <si>
    <t>Faridabad</t>
  </si>
  <si>
    <t>Gandhidham</t>
  </si>
  <si>
    <t>Guwahati</t>
  </si>
  <si>
    <t>Hosur</t>
  </si>
  <si>
    <t>Hyderabad</t>
  </si>
  <si>
    <t>Indore</t>
  </si>
  <si>
    <t>Jaipur</t>
  </si>
  <si>
    <t>Jammu</t>
  </si>
  <si>
    <t>Jamshedpur</t>
  </si>
  <si>
    <t>Kanpur</t>
  </si>
  <si>
    <t>Kolkata</t>
  </si>
  <si>
    <t>Kochi</t>
  </si>
  <si>
    <t>Lucknow</t>
  </si>
  <si>
    <t>Ludhiana</t>
  </si>
  <si>
    <t>Nagpur</t>
  </si>
  <si>
    <t>New Delhi</t>
  </si>
  <si>
    <t>Panaji</t>
  </si>
  <si>
    <t>Patna</t>
  </si>
  <si>
    <t>Pune</t>
  </si>
  <si>
    <t>Raipur</t>
  </si>
  <si>
    <t>Rajkot</t>
  </si>
  <si>
    <t>Ranchi</t>
  </si>
  <si>
    <t>Rourkela</t>
  </si>
  <si>
    <t>Tirupur</t>
  </si>
  <si>
    <t>Varanasi</t>
  </si>
  <si>
    <t>Vapi</t>
  </si>
  <si>
    <t>Grand Total</t>
  </si>
  <si>
    <t>Office Location</t>
  </si>
  <si>
    <t>H/w Type</t>
  </si>
  <si>
    <t>Qty.</t>
  </si>
  <si>
    <t>[1]</t>
  </si>
  <si>
    <t>[2]</t>
  </si>
  <si>
    <t>[3]</t>
  </si>
  <si>
    <t>[4]</t>
  </si>
  <si>
    <t>[5]</t>
  </si>
  <si>
    <t>[6=2+3+4+5]</t>
  </si>
  <si>
    <t>[6]</t>
  </si>
  <si>
    <t>$$ - Total AMC cost for these items may be calculated on pro-rata basis staring from AMC Reqd. date.</t>
  </si>
  <si>
    <t>Qtr 1</t>
  </si>
  <si>
    <t>Qtr 2</t>
  </si>
  <si>
    <t>Qtr 3</t>
  </si>
  <si>
    <t>Qtr 4</t>
  </si>
  <si>
    <t>Total AMC Cost  for Year-1</t>
  </si>
  <si>
    <t>[7]</t>
  </si>
  <si>
    <t>[8]</t>
  </si>
  <si>
    <t>[9]</t>
  </si>
  <si>
    <t>[10]</t>
  </si>
  <si>
    <t>Total AMC Cost  for Year-2</t>
  </si>
  <si>
    <t>[11=7+8+9+10]</t>
  </si>
  <si>
    <t>[12]</t>
  </si>
  <si>
    <t>[13]</t>
  </si>
  <si>
    <t>[14]</t>
  </si>
  <si>
    <t>[15]</t>
  </si>
  <si>
    <t>[16=12+13+14+15]</t>
  </si>
  <si>
    <t>[17]</t>
  </si>
  <si>
    <t>[18]</t>
  </si>
  <si>
    <t>[19]</t>
  </si>
  <si>
    <t>[20]</t>
  </si>
  <si>
    <t>[21=17+18+19+20]</t>
  </si>
  <si>
    <t>[22]</t>
  </si>
  <si>
    <t>[23]</t>
  </si>
  <si>
    <t>[24]</t>
  </si>
  <si>
    <t>[25]</t>
  </si>
  <si>
    <t>[26=22+23+24+25]</t>
  </si>
  <si>
    <t xml:space="preserve">## - Selected bidder shall be required to furnish the details of the tax component, before issuing LOI by SIDBI. </t>
  </si>
  <si>
    <t>Total AMC Cost  for Year-3</t>
  </si>
  <si>
    <t>Total AMC Cost  for Year-4</t>
  </si>
  <si>
    <t>Total AMC Cost  for Year-5</t>
  </si>
  <si>
    <t>Total AMC Cost for 5 Years</t>
  </si>
  <si>
    <t>[27=6+11+16+21+26]</t>
  </si>
  <si>
    <t>## - Selected bidder shall be required to furnish the details of the tax component, before issuing LOI by SIDBI.</t>
  </si>
  <si>
    <t>Service Area</t>
  </si>
  <si>
    <t>Facility Management</t>
  </si>
  <si>
    <t>Data Center Management</t>
  </si>
  <si>
    <t>DR Site Management</t>
  </si>
  <si>
    <t>Application S/w tools Management</t>
  </si>
  <si>
    <t>Transition Management</t>
  </si>
  <si>
    <t>[5=1+2+3+4]</t>
  </si>
  <si>
    <t>[10=6+7+8+9]</t>
  </si>
  <si>
    <t>[11]</t>
  </si>
  <si>
    <t>[15=11+12+13+14]</t>
  </si>
  <si>
    <t>[16]</t>
  </si>
  <si>
    <t>[20=16+17+18+19]</t>
  </si>
  <si>
    <t>[21]</t>
  </si>
  <si>
    <t>[25=21+22+23+24]</t>
  </si>
  <si>
    <t>Total Services Cost for 5 Years</t>
  </si>
  <si>
    <t>[26=5+10+15+20+25]</t>
  </si>
  <si>
    <r>
      <t>Services Cost</t>
    </r>
    <r>
      <rPr>
        <b/>
        <sz val="10"/>
        <rFont val="Arial"/>
        <family val="2"/>
      </rPr>
      <t xml:space="preserve"> for Year -1, incl of taxes</t>
    </r>
    <r>
      <rPr>
        <b/>
        <vertAlign val="superscript"/>
        <sz val="10"/>
        <rFont val="Arial"/>
        <family val="2"/>
      </rPr>
      <t>##</t>
    </r>
  </si>
  <si>
    <r>
      <t>Total Services</t>
    </r>
    <r>
      <rPr>
        <b/>
        <vertAlign val="superscript"/>
        <sz val="10"/>
        <rFont val="Arial"/>
        <family val="2"/>
      </rPr>
      <t>$$</t>
    </r>
    <r>
      <rPr>
        <b/>
        <sz val="10"/>
        <rFont val="Arial"/>
        <family val="2"/>
      </rPr>
      <t xml:space="preserve"> Cost  for Year-1</t>
    </r>
  </si>
  <si>
    <r>
      <t>Services Cost</t>
    </r>
    <r>
      <rPr>
        <b/>
        <sz val="10"/>
        <rFont val="Arial"/>
        <family val="2"/>
      </rPr>
      <t xml:space="preserve"> for Year -2, incl of taxes</t>
    </r>
    <r>
      <rPr>
        <b/>
        <vertAlign val="superscript"/>
        <sz val="10"/>
        <rFont val="Arial"/>
        <family val="2"/>
      </rPr>
      <t>##</t>
    </r>
  </si>
  <si>
    <r>
      <t>Total Services</t>
    </r>
    <r>
      <rPr>
        <b/>
        <vertAlign val="superscript"/>
        <sz val="10"/>
        <rFont val="Arial"/>
        <family val="2"/>
      </rPr>
      <t>$$</t>
    </r>
    <r>
      <rPr>
        <b/>
        <sz val="10"/>
        <rFont val="Arial"/>
        <family val="2"/>
      </rPr>
      <t xml:space="preserve"> Cost  for Year-2</t>
    </r>
  </si>
  <si>
    <r>
      <t>Total Services</t>
    </r>
    <r>
      <rPr>
        <b/>
        <vertAlign val="superscript"/>
        <sz val="10"/>
        <rFont val="Arial"/>
        <family val="2"/>
      </rPr>
      <t>$$</t>
    </r>
    <r>
      <rPr>
        <b/>
        <sz val="10"/>
        <rFont val="Arial"/>
        <family val="2"/>
      </rPr>
      <t xml:space="preserve"> Cost  for Year-3</t>
    </r>
  </si>
  <si>
    <r>
      <t>Services Cost</t>
    </r>
    <r>
      <rPr>
        <b/>
        <sz val="10"/>
        <rFont val="Arial"/>
        <family val="2"/>
      </rPr>
      <t xml:space="preserve"> for Year -3, incl of taxes</t>
    </r>
    <r>
      <rPr>
        <b/>
        <vertAlign val="superscript"/>
        <sz val="10"/>
        <rFont val="Arial"/>
        <family val="2"/>
      </rPr>
      <t>##</t>
    </r>
  </si>
  <si>
    <r>
      <t>Services Cost</t>
    </r>
    <r>
      <rPr>
        <b/>
        <sz val="10"/>
        <rFont val="Arial"/>
        <family val="2"/>
      </rPr>
      <t xml:space="preserve"> for Year -4, incl of taxes</t>
    </r>
    <r>
      <rPr>
        <b/>
        <vertAlign val="superscript"/>
        <sz val="10"/>
        <rFont val="Arial"/>
        <family val="2"/>
      </rPr>
      <t>##</t>
    </r>
  </si>
  <si>
    <r>
      <t>Total Services</t>
    </r>
    <r>
      <rPr>
        <b/>
        <vertAlign val="superscript"/>
        <sz val="10"/>
        <rFont val="Arial"/>
        <family val="2"/>
      </rPr>
      <t>$$</t>
    </r>
    <r>
      <rPr>
        <b/>
        <sz val="10"/>
        <rFont val="Arial"/>
        <family val="2"/>
      </rPr>
      <t xml:space="preserve"> Cost  for Year-4</t>
    </r>
  </si>
  <si>
    <r>
      <t>Services Cost</t>
    </r>
    <r>
      <rPr>
        <b/>
        <sz val="10"/>
        <rFont val="Arial"/>
        <family val="2"/>
      </rPr>
      <t xml:space="preserve"> for Year -5, incl of taxes</t>
    </r>
    <r>
      <rPr>
        <b/>
        <vertAlign val="superscript"/>
        <sz val="10"/>
        <rFont val="Arial"/>
        <family val="2"/>
      </rPr>
      <t>##</t>
    </r>
  </si>
  <si>
    <r>
      <t>Total Services</t>
    </r>
    <r>
      <rPr>
        <b/>
        <vertAlign val="superscript"/>
        <sz val="10"/>
        <rFont val="Arial"/>
        <family val="2"/>
      </rPr>
      <t>$$</t>
    </r>
    <r>
      <rPr>
        <b/>
        <sz val="10"/>
        <rFont val="Arial"/>
        <family val="2"/>
      </rPr>
      <t xml:space="preserve"> Cost  for Year-5</t>
    </r>
  </si>
  <si>
    <t>$$ - Total Services Cost for a particular year shall be paid in equal quarterly installments.</t>
  </si>
  <si>
    <t>Managed Services</t>
  </si>
  <si>
    <t>Cost Details for Year - 1</t>
  </si>
  <si>
    <t>Total Cost</t>
  </si>
  <si>
    <t>Cost Details for Year - 2</t>
  </si>
  <si>
    <t>Cost Details for Year - 3</t>
  </si>
  <si>
    <t>Cost Details for Year - 4</t>
  </si>
  <si>
    <t>Cost Details for Year - 5</t>
  </si>
  <si>
    <t>Annexure XIV.Response ot Commercial bid - Sumamry Sheet</t>
  </si>
  <si>
    <t>HP</t>
  </si>
  <si>
    <t>IBM</t>
  </si>
  <si>
    <t>IBM XSERIES 336</t>
  </si>
  <si>
    <t>IBM XSERIES 346</t>
  </si>
  <si>
    <t>SUN</t>
  </si>
  <si>
    <t>SUN X4150 (Rack Mount)</t>
  </si>
  <si>
    <t>SUN X4270</t>
  </si>
  <si>
    <t>HCL GL 2700 - BD2</t>
  </si>
  <si>
    <t>HCL</t>
  </si>
  <si>
    <t>Data Center, Mumbai</t>
  </si>
  <si>
    <t>DR Site, Chennai</t>
  </si>
  <si>
    <t>Network Switch</t>
  </si>
  <si>
    <t>Dehradun</t>
  </si>
  <si>
    <t>Jodhpur</t>
  </si>
  <si>
    <t>Router</t>
  </si>
  <si>
    <t>Nariman Point</t>
  </si>
  <si>
    <t>PMD, New Delhi</t>
  </si>
  <si>
    <t>Puducherry</t>
  </si>
  <si>
    <t>Cisco 2950, 12 Port</t>
  </si>
  <si>
    <t>Cisco 2950, 24 port</t>
  </si>
  <si>
    <t>Cisco 2924, 24 Port</t>
  </si>
  <si>
    <t>Cisco 2950, 48 Port</t>
  </si>
  <si>
    <t>Dlink 1016D, 16 Port</t>
  </si>
  <si>
    <t>Project Management and Governance</t>
  </si>
  <si>
    <t>Helpdesk and Remote Management (Infrastructure)</t>
  </si>
  <si>
    <t>Application Helpdesk &amp; Support Management</t>
  </si>
  <si>
    <t>Non-editable</t>
  </si>
  <si>
    <t>Editable</t>
  </si>
  <si>
    <t>LEGENDS</t>
  </si>
  <si>
    <t>PC, Printers &amp; Others</t>
  </si>
  <si>
    <t>DC, DR &amp; Remote Servers</t>
  </si>
  <si>
    <t>Network &amp; Security devices</t>
  </si>
  <si>
    <t>Total Project Cost for 5 Years</t>
  </si>
  <si>
    <t>Bidder's Name</t>
  </si>
  <si>
    <t>Hardware and Related S/w</t>
  </si>
  <si>
    <t>EMS Tools &amp; Implementations</t>
  </si>
  <si>
    <t>AMC</t>
  </si>
  <si>
    <t>Back to Summary Sheet</t>
  </si>
  <si>
    <t>Optional Services</t>
  </si>
  <si>
    <t>S.No.</t>
  </si>
  <si>
    <t>$$ - All other terms of the RfP/Contract shall be applicable for these optional services.</t>
  </si>
  <si>
    <t>Contract rate chart for optional services</t>
  </si>
  <si>
    <t>SIDBI RfP No. 400/2011/650/BYO/ISD Dated 24/09/2010</t>
  </si>
  <si>
    <r>
      <t>Note 1</t>
    </r>
    <r>
      <rPr>
        <b/>
        <i/>
        <sz val="11"/>
        <color indexed="12"/>
        <rFont val="Arial"/>
        <family val="2"/>
      </rPr>
      <t>: Bidders must fill all the worksheets (8 Nos. including this sheet), failing which the commercial bid shall be treated as incomplete and hence shall be liable to be rejected.  Hard copy of each sheet should be sealed &amp; signed by authorised signatory and submitted as commercial bid.</t>
    </r>
  </si>
  <si>
    <r>
      <t>Note 2</t>
    </r>
    <r>
      <rPr>
        <b/>
        <i/>
        <sz val="11"/>
        <color indexed="12"/>
        <rFont val="Arial"/>
        <family val="2"/>
      </rPr>
      <t>: Though utmost care has been taken to put the formulae in appropriate cells to automate the calculations in non-editable cells. However, it would be bidder's responsibility to check the calculations before submitting the bids.</t>
    </r>
  </si>
  <si>
    <t>Annexure XIV.Response ot Commercial bid - Cost of Managed Services (RfP No. 400/2011/650/BYO/ISD Dated 24/09/2010)</t>
  </si>
  <si>
    <t>Annexure XIV.Response ot Commercial bid - Item wise/ Year wise AMC Cost Details for Network &amp; Security Devices - RfP No. 400/2011/650/BYO/ISD Dated 24/09/2010</t>
  </si>
  <si>
    <t>AMC From Date</t>
  </si>
  <si>
    <t>AMC To Date</t>
  </si>
  <si>
    <t>7-SUN Blade X6270</t>
  </si>
  <si>
    <t>BL 20 p - HP</t>
  </si>
  <si>
    <t>H/w Make</t>
  </si>
  <si>
    <t>Model</t>
  </si>
  <si>
    <t>Dlink 3526, 24 Port</t>
  </si>
  <si>
    <t>Dlink 3226, 24 Port</t>
  </si>
  <si>
    <t>Dlink  3526, 24 Port</t>
  </si>
  <si>
    <t>Cisco  2950, 12 Port</t>
  </si>
  <si>
    <t>Cisco  2950, 24 port</t>
  </si>
  <si>
    <t>Dlink 3527, 24 Port</t>
  </si>
  <si>
    <t>Cisco  2924, 24 Port</t>
  </si>
  <si>
    <t>Cisco 2950, 24 Port</t>
  </si>
  <si>
    <t>Cisco  2950, 48 Port</t>
  </si>
  <si>
    <t>Cisco  3550, 10 Port</t>
  </si>
  <si>
    <r>
      <t xml:space="preserve">Mumbai </t>
    </r>
    <r>
      <rPr>
        <sz val="10"/>
        <color indexed="10"/>
        <rFont val="Arial"/>
        <family val="2"/>
      </rPr>
      <t xml:space="preserve"> </t>
    </r>
  </si>
  <si>
    <t>Cisco 2960, 24 Port</t>
  </si>
  <si>
    <t>Cisco 4506 [L3]</t>
  </si>
  <si>
    <t>Cisco 1841</t>
  </si>
  <si>
    <t>Cisco 3845</t>
  </si>
  <si>
    <t>Perimeter Firewall</t>
  </si>
  <si>
    <t>Cisco PIX 525-FO-BUN</t>
  </si>
  <si>
    <t>NIPS</t>
  </si>
  <si>
    <t>Cisco IPS-4240-K9</t>
  </si>
  <si>
    <t>Firewall</t>
  </si>
  <si>
    <t>Fortigate FG-800-UK</t>
  </si>
  <si>
    <t>Cisco 2900 24 Port</t>
  </si>
  <si>
    <t>Dlink 816TP, 16 Port</t>
  </si>
  <si>
    <t>Dlink  1016D, 16 Port</t>
  </si>
  <si>
    <t>Bidder's Name :</t>
  </si>
  <si>
    <t>Year</t>
  </si>
  <si>
    <t>Quarter</t>
  </si>
  <si>
    <t>Y1</t>
  </si>
  <si>
    <t>Q1</t>
  </si>
  <si>
    <t>Q2</t>
  </si>
  <si>
    <t>Q3</t>
  </si>
  <si>
    <t>Q4</t>
  </si>
  <si>
    <t>Y2</t>
  </si>
  <si>
    <t>Y3</t>
  </si>
  <si>
    <t>Y4</t>
  </si>
  <si>
    <t>Y5</t>
  </si>
  <si>
    <t>Note 2: Though utmost care has been taken to put the formulae in appropriate cells to automate the calculations in non-editable cells. However, it would be bidder's responsibility to check the calculations before submitting the bids.</t>
  </si>
  <si>
    <t>Note 1  - Total Services Cost for a particular year shall be paid in equal quarterly installments.</t>
  </si>
  <si>
    <t>Note 2 - Selected bidder shall be required to furnish the details of the tax component, before issuing LOI by SIDBI.</t>
  </si>
  <si>
    <t>Annexure XIV.Response ot Commercial bid - Item wise/ Year wise AMC Cost Details for Server etc. at DC, DR Site &amp; Other offices - RfP No. …………... Dated ………………..</t>
  </si>
  <si>
    <r>
      <t xml:space="preserve">SUN 6000 Blade Chasis 
</t>
    </r>
    <r>
      <rPr>
        <sz val="8"/>
        <color indexed="8"/>
        <rFont val="Calibri"/>
        <family val="2"/>
      </rPr>
      <t>(0919BD15FE)</t>
    </r>
  </si>
  <si>
    <t>SUN Blade X6250</t>
  </si>
  <si>
    <r>
      <t xml:space="preserve">SUN SL500 Tape Library 
</t>
    </r>
    <r>
      <rPr>
        <sz val="8"/>
        <color indexed="8"/>
        <rFont val="Calibri"/>
        <family val="2"/>
      </rPr>
      <t>(0919QAV002)</t>
    </r>
  </si>
  <si>
    <t>SUN Storage (Blade) module</t>
  </si>
  <si>
    <r>
      <t>Blade Chassis (</t>
    </r>
    <r>
      <rPr>
        <sz val="8"/>
        <color indexed="8"/>
        <rFont val="Calibri"/>
        <family val="2"/>
      </rPr>
      <t>SGH7143EV7, SGH7143EV8, SGH7143EV9)</t>
    </r>
  </si>
  <si>
    <r>
      <t xml:space="preserve">HP EVA p6000 SAN Storage, Redundant Controllers / 2 x 20 Port SAN Switches / 8 x  300 GB Fc HDDs / 1 Disk Enclosure - </t>
    </r>
    <r>
      <rPr>
        <sz val="8"/>
        <color indexed="8"/>
        <rFont val="Calibri"/>
        <family val="2"/>
      </rPr>
      <t>SGA11401HY, SGH115XNSR, MY5141G084, MY5142G056</t>
    </r>
  </si>
  <si>
    <r>
      <t xml:space="preserve">HP EVA 4400 SAN Storage, Redundant Controllers / 1 x 24 Port SAN Switches / 12 x  1 TB Fc HDDs / 1 Disk Enclosure - </t>
    </r>
    <r>
      <rPr>
        <sz val="8"/>
        <color indexed="8"/>
        <rFont val="Calibri"/>
        <family val="2"/>
      </rPr>
      <t>CZC109TWT8,
SGA10901TW, SGA114006U</t>
    </r>
  </si>
  <si>
    <t>HP PROLIANT DL360 G5</t>
  </si>
  <si>
    <t>HP ProLiant DL360 G6</t>
  </si>
  <si>
    <t>HP ProLiant DL120 G6</t>
  </si>
  <si>
    <t>HP PROLIANT DL380 G7</t>
  </si>
  <si>
    <r>
      <t xml:space="preserve">HP Blade Chasis 3000 </t>
    </r>
    <r>
      <rPr>
        <sz val="8"/>
        <color indexed="8"/>
        <rFont val="Calibri"/>
        <family val="2"/>
      </rPr>
      <t>(SGH2132WFW)</t>
    </r>
  </si>
  <si>
    <t>HP BL460c G7</t>
  </si>
  <si>
    <t>Hp BL860c i2</t>
  </si>
  <si>
    <r>
      <t xml:space="preserve">HP Blade Chasis 3000 </t>
    </r>
    <r>
      <rPr>
        <sz val="8"/>
        <color indexed="8"/>
        <rFont val="Calibri"/>
        <family val="2"/>
      </rPr>
      <t>(SGH114XW8N)</t>
    </r>
  </si>
  <si>
    <t>HP Storage work 1800</t>
  </si>
  <si>
    <r>
      <t xml:space="preserve">HP rx6600 </t>
    </r>
    <r>
      <rPr>
        <sz val="8"/>
        <color indexed="8"/>
        <rFont val="Calibri"/>
        <family val="2"/>
      </rPr>
      <t>(SGH51508A3)</t>
    </r>
  </si>
  <si>
    <r>
      <t>HP rx6600 (</t>
    </r>
    <r>
      <rPr>
        <sz val="8"/>
        <color indexed="8"/>
        <rFont val="Calibri"/>
        <family val="2"/>
      </rPr>
      <t>SGH51508A2)</t>
    </r>
  </si>
  <si>
    <r>
      <t xml:space="preserve">HP rx6600 </t>
    </r>
    <r>
      <rPr>
        <sz val="8"/>
        <color indexed="8"/>
        <rFont val="Calibri"/>
        <family val="2"/>
      </rPr>
      <t>(SGH5116NH9)</t>
    </r>
  </si>
  <si>
    <r>
      <t xml:space="preserve">HP Ultrium Tape Drive </t>
    </r>
    <r>
      <rPr>
        <sz val="8"/>
        <color indexed="8"/>
        <rFont val="Calibri"/>
        <family val="2"/>
      </rPr>
      <t>(HUE1040KEN)</t>
    </r>
  </si>
  <si>
    <t>DELL</t>
  </si>
  <si>
    <t>Dell Power edge R200</t>
  </si>
  <si>
    <t>Dell Power Edge R710</t>
  </si>
  <si>
    <r>
      <t xml:space="preserve">HP Rx6600 </t>
    </r>
    <r>
      <rPr>
        <sz val="8"/>
        <color indexed="8"/>
        <rFont val="Calibri"/>
        <family val="2"/>
      </rPr>
      <t>(SGH5021AXF)</t>
    </r>
  </si>
  <si>
    <r>
      <t xml:space="preserve">HP EVA 4400 SAN Storage, Redundant Controllers / 2 x 8 Port SAN Switches / 8 x  1 TB Fc HDDs / 1 Disk Enclosure - </t>
    </r>
    <r>
      <rPr>
        <sz val="8"/>
        <color indexed="8"/>
        <rFont val="Calibri"/>
        <family val="2"/>
      </rPr>
      <t>SGA01500ZP, 
SGH020XL2J, USB014S15A, USB014S13L</t>
    </r>
  </si>
  <si>
    <r>
      <t xml:space="preserve">Storage Works Ultrium 1840 Tape Drive </t>
    </r>
    <r>
      <rPr>
        <sz val="8"/>
        <color indexed="8"/>
        <rFont val="Calibri"/>
        <family val="2"/>
      </rPr>
      <t>(HU1018A6AC)</t>
    </r>
  </si>
  <si>
    <t>HP Proliant DL 380 G6</t>
  </si>
  <si>
    <t>Power Edge R710</t>
  </si>
  <si>
    <r>
      <t>AMC Cost</t>
    </r>
    <r>
      <rPr>
        <b/>
        <vertAlign val="superscript"/>
        <sz val="10"/>
        <rFont val="Arial"/>
        <family val="2"/>
      </rPr>
      <t>$$</t>
    </r>
    <r>
      <rPr>
        <b/>
        <sz val="10"/>
        <rFont val="Arial"/>
        <family val="2"/>
      </rPr>
      <t xml:space="preserve"> for Year -1, Excluding taxes</t>
    </r>
  </si>
  <si>
    <r>
      <t>AMC Cost</t>
    </r>
    <r>
      <rPr>
        <b/>
        <vertAlign val="superscript"/>
        <sz val="10"/>
        <rFont val="Arial"/>
        <family val="2"/>
      </rPr>
      <t>$$</t>
    </r>
    <r>
      <rPr>
        <b/>
        <sz val="10"/>
        <rFont val="Arial"/>
        <family val="2"/>
      </rPr>
      <t xml:space="preserve"> for Year -2, Excluding taxes</t>
    </r>
  </si>
  <si>
    <r>
      <t>AMC Cost</t>
    </r>
    <r>
      <rPr>
        <b/>
        <vertAlign val="superscript"/>
        <sz val="10"/>
        <rFont val="Arial"/>
        <family val="2"/>
      </rPr>
      <t>$$</t>
    </r>
    <r>
      <rPr>
        <b/>
        <sz val="10"/>
        <rFont val="Arial"/>
        <family val="2"/>
      </rPr>
      <t xml:space="preserve"> for Year -3, Excluding taxes</t>
    </r>
  </si>
  <si>
    <r>
      <t>AMC Cost</t>
    </r>
    <r>
      <rPr>
        <b/>
        <vertAlign val="superscript"/>
        <sz val="10"/>
        <rFont val="Arial"/>
        <family val="2"/>
      </rPr>
      <t>$$</t>
    </r>
    <r>
      <rPr>
        <b/>
        <sz val="10"/>
        <rFont val="Arial"/>
        <family val="2"/>
      </rPr>
      <t xml:space="preserve"> for Year -4, Exclduing taxes</t>
    </r>
  </si>
  <si>
    <r>
      <t>AMC Cost</t>
    </r>
    <r>
      <rPr>
        <b/>
        <vertAlign val="superscript"/>
        <sz val="10"/>
        <rFont val="Arial"/>
        <family val="2"/>
      </rPr>
      <t>$$</t>
    </r>
    <r>
      <rPr>
        <b/>
        <sz val="10"/>
        <rFont val="Arial"/>
        <family val="2"/>
      </rPr>
      <t xml:space="preserve"> for Year -5, Excluding taxes</t>
    </r>
  </si>
  <si>
    <t>Tax Total</t>
  </si>
  <si>
    <t>AMC Cost$$ for Year -1, Excluding Taxes</t>
  </si>
  <si>
    <t>AMC Cost$$ for Year -2, Excluding Taxes</t>
  </si>
  <si>
    <t>AMC Cost$$ for Year -3, Excluding Taxes</t>
  </si>
  <si>
    <t>AMC Cost$$ for Year -4, Excluding Taxes</t>
  </si>
  <si>
    <t>AMC Cost$$ for Year -5, Excluding Taxes</t>
  </si>
  <si>
    <t>Any other tax - Specify</t>
  </si>
  <si>
    <t>Dell</t>
  </si>
  <si>
    <t>HP Proliant BL460C G7</t>
  </si>
  <si>
    <t>$ Payment for the desired service period shall be made on actual along with the quarterly payments for the project.</t>
  </si>
  <si>
    <t>Unit Cost 
(Excluding Tax)</t>
  </si>
  <si>
    <t>Total [Y1]</t>
  </si>
  <si>
    <t>Total [Y2]</t>
  </si>
  <si>
    <t>Total [Y3]</t>
  </si>
  <si>
    <t>Total [Y4]</t>
  </si>
  <si>
    <t>Total [Y5]</t>
  </si>
  <si>
    <t>Grand Total
[Y1+Y2+Y3+Y4+Y5]</t>
  </si>
  <si>
    <t>Project Management &amp; Governance (a)</t>
  </si>
  <si>
    <t>DC Mgmt
(b)</t>
  </si>
  <si>
    <t>DR Mgmt
(c)</t>
  </si>
  <si>
    <t>Application Support / HelpDesk Mgmt  (d)</t>
  </si>
  <si>
    <t>Total
(T=a+b+c+d)</t>
  </si>
  <si>
    <t>Note 3 - All prices quoted here are exclusive of taxes.</t>
  </si>
  <si>
    <t>Annexure XVII. Response to Commercial bid - Summary Sheet</t>
  </si>
  <si>
    <t>Managed Services
(P)</t>
  </si>
  <si>
    <t>AMC -  DC, DR &amp; Remote Servers
(Q)</t>
  </si>
  <si>
    <t>Total
(P+Q)</t>
  </si>
  <si>
    <t>Note 1: Bidders must fill all the worksheets (4 Nos. including this sheet), failing which the commercial bid shall be treated as incomplete and hence shall be liable to be rejected.  Hard copy of each sheet should be sealed &amp; signed by authorised signatory and submitted as commercial bid.</t>
  </si>
  <si>
    <t>Total Amount (including Taxes)</t>
  </si>
  <si>
    <t>Yearly Cost (12 Months) for Commercial Comparison</t>
  </si>
  <si>
    <t>@Tax %</t>
  </si>
  <si>
    <t>Cost of Reverse Transition Management [C]</t>
  </si>
  <si>
    <t>HP ProLiant DL380 G6</t>
  </si>
  <si>
    <t>Cost of Forward Transition Management [D]</t>
  </si>
  <si>
    <t>Operations Manager</t>
  </si>
  <si>
    <t>L3</t>
  </si>
  <si>
    <t>L1</t>
  </si>
  <si>
    <t>L2</t>
  </si>
  <si>
    <t>Unix Administrator</t>
  </si>
  <si>
    <t>Network Administrator</t>
  </si>
  <si>
    <t>Security Administrator</t>
  </si>
  <si>
    <t>SAN Storage  &amp; Backup Management</t>
  </si>
  <si>
    <t>Mail / O365  Administration</t>
  </si>
  <si>
    <t>Middleware Application Management</t>
  </si>
  <si>
    <t>Application Support Management + EoD</t>
  </si>
  <si>
    <t>VMWare Administrator</t>
  </si>
  <si>
    <t>CITRIX Administrator</t>
  </si>
  <si>
    <t>Server Administrator
(WinTel, Antivirus,  Patch Management)</t>
  </si>
  <si>
    <t>Help Desk - Resource</t>
  </si>
  <si>
    <t>ORACLE DBA</t>
  </si>
  <si>
    <t>HP EMS Tools Administrator</t>
  </si>
  <si>
    <t>GST</t>
  </si>
  <si>
    <t>Total Amount</t>
  </si>
  <si>
    <t>HPE</t>
  </si>
  <si>
    <t>HUAWEI</t>
  </si>
  <si>
    <t>H/w 
Make</t>
  </si>
  <si>
    <t>Assest 
Type</t>
  </si>
  <si>
    <t>AMC 
From Date</t>
  </si>
  <si>
    <t>AMC 
To Date</t>
  </si>
  <si>
    <r>
      <t>AMC Cost</t>
    </r>
    <r>
      <rPr>
        <b/>
        <vertAlign val="superscript"/>
        <sz val="11"/>
        <rFont val="Arial"/>
        <family val="2"/>
      </rPr>
      <t>$$</t>
    </r>
    <r>
      <rPr>
        <b/>
        <sz val="11"/>
        <rFont val="Arial"/>
        <family val="2"/>
      </rPr>
      <t xml:space="preserve"> for Year -1, Excluding taxes</t>
    </r>
  </si>
  <si>
    <r>
      <t>AMC Cost</t>
    </r>
    <r>
      <rPr>
        <b/>
        <vertAlign val="superscript"/>
        <sz val="11"/>
        <rFont val="Arial"/>
        <family val="2"/>
      </rPr>
      <t>$$</t>
    </r>
    <r>
      <rPr>
        <b/>
        <sz val="11"/>
        <rFont val="Arial"/>
        <family val="2"/>
      </rPr>
      <t xml:space="preserve"> for Year -2, Excluding taxes</t>
    </r>
  </si>
  <si>
    <r>
      <t>AMC Cost</t>
    </r>
    <r>
      <rPr>
        <b/>
        <vertAlign val="superscript"/>
        <sz val="11"/>
        <rFont val="Arial"/>
        <family val="2"/>
      </rPr>
      <t>$$</t>
    </r>
    <r>
      <rPr>
        <b/>
        <sz val="11"/>
        <rFont val="Arial"/>
        <family val="2"/>
      </rPr>
      <t xml:space="preserve"> for Year -3, Excluding taxes</t>
    </r>
  </si>
  <si>
    <t>Total AMC Cost for 3 Years</t>
  </si>
  <si>
    <t>[27=6+11+16]</t>
  </si>
  <si>
    <t>Mumbai DC</t>
  </si>
  <si>
    <t>Chassis</t>
  </si>
  <si>
    <t>HP Proliant C3000</t>
  </si>
  <si>
    <t>BLD Server</t>
  </si>
  <si>
    <t>HP BL860c i2 (3)</t>
  </si>
  <si>
    <t>RACK Server</t>
  </si>
  <si>
    <t>Chennai DR</t>
  </si>
  <si>
    <t>RACK SERVER</t>
  </si>
  <si>
    <t>HUAWEI RH2288</t>
  </si>
  <si>
    <t>SAN Switch</t>
  </si>
  <si>
    <t>HP Storage Works 8/24</t>
  </si>
  <si>
    <t xml:space="preserve">Storage Works 8/8 </t>
  </si>
  <si>
    <t>Chennai Office</t>
  </si>
  <si>
    <t>SAN STORAGE</t>
  </si>
  <si>
    <t>SAN EVA - 4400</t>
  </si>
  <si>
    <t>HP SAN EVA - 4000 ( 2 TB )</t>
  </si>
  <si>
    <t xml:space="preserve">Storage Works 8/20Q Fiber Channel  </t>
  </si>
  <si>
    <t>HUAWEI RH2288 - NDS Server</t>
  </si>
  <si>
    <t>Mumbai Office</t>
  </si>
  <si>
    <t>SIDBI TAPE DRIVE</t>
  </si>
  <si>
    <t>Dell LTO6 200</t>
  </si>
  <si>
    <t>HPE ProLiant DL380 Gen 9</t>
  </si>
  <si>
    <t>SAN Storage</t>
  </si>
  <si>
    <t>SAN Storage Work</t>
  </si>
  <si>
    <t>SAN controller</t>
  </si>
  <si>
    <t>SAN controller HSV 300</t>
  </si>
  <si>
    <t>Tower Server</t>
  </si>
  <si>
    <t>Power Edge T430</t>
  </si>
  <si>
    <t>Bhubaneshwar</t>
  </si>
  <si>
    <t>DL 380 GEN9</t>
  </si>
  <si>
    <t xml:space="preserve">Dell T710 </t>
  </si>
  <si>
    <t>Total Project Cost for L1 purposes [A+B+C+D]</t>
  </si>
  <si>
    <t>Experience Level</t>
  </si>
  <si>
    <t>Firewall Administrator</t>
  </si>
  <si>
    <t>Optional Cost of resources as per man-month rate contract    [B]
(including Taxes)       .</t>
  </si>
  <si>
    <t xml:space="preserve"> </t>
  </si>
  <si>
    <t>S No</t>
  </si>
  <si>
    <t>(RfP No. 400/2021/1619/BYO/TV Dated March 16, 2021)</t>
  </si>
  <si>
    <t>Annexure XVII. Response to Commercial bid</t>
  </si>
  <si>
    <t>Man-month Contract Rate Chart for optional Services</t>
  </si>
  <si>
    <r>
      <t xml:space="preserve">Note 3: 	Total cost of ownership (TCO) for all the bidders shall be arrived as under:
</t>
    </r>
    <r>
      <rPr>
        <b/>
        <i/>
        <sz val="8"/>
        <color rgb="FF000000"/>
        <rFont val="Arial"/>
        <family val="2"/>
      </rPr>
      <t>TCO =	SUM [NPV (Yearly Cost of Managed Services &amp; AMC Services for respective years)] + Cost of Reverse  Transition + Cost of Forward Transition + Optional Cost of Resources as per man-month rate</t>
    </r>
  </si>
  <si>
    <t xml:space="preserve">Total Cost of Managed &amp; AMC Services for 5 Years    [A]
(Including Taxes)       . </t>
  </si>
  <si>
    <t>Annexure XVII.Response to Commercial bid - Cost of Managed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</si>
</sst>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yy;@"/>
  </numFmts>
  <fonts count="43" x14ac:knownFonts="1">
    <font>
      <sz val="10"/>
      <name val="Arial"/>
    </font>
    <font>
      <sz val="11"/>
      <color theme="1"/>
      <name val="Calibri"/>
      <family val="2"/>
      <scheme val="minor"/>
    </font>
    <font>
      <b/>
      <sz val="10"/>
      <name val="Arial"/>
      <family val="2"/>
    </font>
    <font>
      <sz val="8"/>
      <name val="Arial"/>
      <family val="2"/>
    </font>
    <font>
      <u/>
      <sz val="10"/>
      <color indexed="12"/>
      <name val="Arial"/>
      <family val="2"/>
    </font>
    <font>
      <b/>
      <sz val="9"/>
      <color indexed="8"/>
      <name val="Arial"/>
      <family val="2"/>
    </font>
    <font>
      <sz val="9"/>
      <name val="Arial"/>
      <family val="2"/>
    </font>
    <font>
      <sz val="10"/>
      <name val="Arial"/>
      <family val="2"/>
    </font>
    <font>
      <b/>
      <vertAlign val="superscript"/>
      <sz val="10"/>
      <name val="Arial"/>
      <family val="2"/>
    </font>
    <font>
      <sz val="10"/>
      <color indexed="10"/>
      <name val="Arial"/>
      <family val="2"/>
    </font>
    <font>
      <b/>
      <sz val="12"/>
      <name val="Arial"/>
      <family val="2"/>
    </font>
    <font>
      <b/>
      <sz val="9"/>
      <name val="Arial"/>
      <family val="2"/>
    </font>
    <font>
      <b/>
      <sz val="8"/>
      <name val="Arial"/>
      <family val="2"/>
    </font>
    <font>
      <b/>
      <sz val="11"/>
      <color indexed="12"/>
      <name val="Arial"/>
      <family val="2"/>
    </font>
    <font>
      <sz val="12"/>
      <name val="Arial"/>
      <family val="2"/>
    </font>
    <font>
      <b/>
      <u/>
      <sz val="10"/>
      <color indexed="12"/>
      <name val="Arial"/>
      <family val="2"/>
    </font>
    <font>
      <b/>
      <u/>
      <sz val="10"/>
      <color indexed="48"/>
      <name val="Arial"/>
      <family val="2"/>
    </font>
    <font>
      <b/>
      <i/>
      <sz val="12"/>
      <color indexed="12"/>
      <name val="Arial"/>
      <family val="2"/>
    </font>
    <font>
      <b/>
      <i/>
      <sz val="11"/>
      <color indexed="12"/>
      <name val="Arial"/>
      <family val="2"/>
    </font>
    <font>
      <sz val="8"/>
      <color indexed="8"/>
      <name val="Calibri"/>
      <family val="2"/>
    </font>
    <font>
      <b/>
      <i/>
      <sz val="10"/>
      <color indexed="12"/>
      <name val="Arial"/>
      <family val="2"/>
    </font>
    <font>
      <b/>
      <sz val="11"/>
      <name val="Arial"/>
      <family val="2"/>
    </font>
    <font>
      <b/>
      <sz val="11"/>
      <color theme="1"/>
      <name val="Calibri"/>
      <family val="2"/>
      <scheme val="minor"/>
    </font>
    <font>
      <sz val="9"/>
      <color rgb="FF0070C0"/>
      <name val="Arial"/>
      <family val="2"/>
    </font>
    <font>
      <b/>
      <sz val="12"/>
      <color theme="1"/>
      <name val="Calibri"/>
      <family val="2"/>
      <scheme val="minor"/>
    </font>
    <font>
      <b/>
      <sz val="11"/>
      <color theme="1"/>
      <name val="Arial"/>
      <family val="2"/>
    </font>
    <font>
      <b/>
      <sz val="10"/>
      <color theme="1"/>
      <name val="Arial"/>
      <family val="2"/>
    </font>
    <font>
      <b/>
      <sz val="12"/>
      <color theme="0"/>
      <name val="Arial"/>
      <family val="2"/>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sz val="11"/>
      <color rgb="FF000000"/>
      <name val="Calibri"/>
      <family val="2"/>
      <scheme val="minor"/>
    </font>
    <font>
      <u/>
      <sz val="11"/>
      <color theme="10"/>
      <name val="Calibri"/>
      <family val="2"/>
      <scheme val="minor"/>
    </font>
    <font>
      <b/>
      <sz val="14"/>
      <color theme="0"/>
      <name val="Calibri"/>
      <family val="2"/>
      <scheme val="minor"/>
    </font>
    <font>
      <b/>
      <sz val="11"/>
      <color rgb="FFFF0000"/>
      <name val="Calibri"/>
      <family val="2"/>
      <scheme val="minor"/>
    </font>
    <font>
      <sz val="11"/>
      <name val="Calibri"/>
      <family val="2"/>
      <scheme val="minor"/>
    </font>
    <font>
      <sz val="11"/>
      <color rgb="FF000000"/>
      <name val="Calibri"/>
      <family val="2"/>
    </font>
    <font>
      <b/>
      <vertAlign val="superscript"/>
      <sz val="11"/>
      <name val="Arial"/>
      <family val="2"/>
    </font>
    <font>
      <b/>
      <sz val="11"/>
      <color rgb="FF000000"/>
      <name val="Calibri"/>
      <family val="2"/>
    </font>
    <font>
      <b/>
      <sz val="10"/>
      <name val="Calibri"/>
      <family val="2"/>
      <scheme val="minor"/>
    </font>
    <font>
      <b/>
      <sz val="14"/>
      <name val="Calibri"/>
      <family val="2"/>
      <scheme val="minor"/>
    </font>
    <font>
      <b/>
      <i/>
      <sz val="8"/>
      <color rgb="FF000000"/>
      <name val="Arial"/>
      <family val="2"/>
    </font>
  </fonts>
  <fills count="2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002060"/>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65"/>
      </top>
      <bottom/>
      <diagonal/>
    </border>
    <border>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8"/>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33" fillId="0" borderId="0" applyNumberFormat="0" applyFill="0" applyBorder="0" applyAlignment="0" applyProtection="0"/>
  </cellStyleXfs>
  <cellXfs count="462">
    <xf numFmtId="0" fontId="0" fillId="0" borderId="0" xfId="0"/>
    <xf numFmtId="0" fontId="0" fillId="0" borderId="0" xfId="0" applyAlignment="1">
      <alignment horizontal="center"/>
    </xf>
    <xf numFmtId="0" fontId="0" fillId="0" borderId="0" xfId="0" applyAlignment="1">
      <alignment vertical="top" wrapText="1"/>
    </xf>
    <xf numFmtId="0" fontId="0" fillId="0" borderId="0" xfId="0" applyAlignment="1">
      <alignment wrapText="1"/>
    </xf>
    <xf numFmtId="0" fontId="3" fillId="0" borderId="0" xfId="0" applyFont="1"/>
    <xf numFmtId="0" fontId="2" fillId="2" borderId="1" xfId="0" applyFont="1" applyFill="1" applyBorder="1" applyAlignment="1">
      <alignment vertical="top" wrapText="1"/>
    </xf>
    <xf numFmtId="0" fontId="7" fillId="2" borderId="2" xfId="0" applyFont="1" applyFill="1" applyBorder="1" applyAlignment="1">
      <alignment horizontal="right"/>
    </xf>
    <xf numFmtId="0" fontId="7" fillId="2" borderId="2" xfId="0" applyFont="1" applyFill="1" applyBorder="1" applyAlignment="1"/>
    <xf numFmtId="0" fontId="7" fillId="3" borderId="3" xfId="0" applyFont="1" applyFill="1" applyBorder="1" applyAlignment="1" applyProtection="1">
      <alignment horizontal="right"/>
      <protection locked="0"/>
    </xf>
    <xf numFmtId="0" fontId="7" fillId="3" borderId="2" xfId="0" applyFont="1" applyFill="1" applyBorder="1" applyAlignment="1" applyProtection="1">
      <alignment horizontal="right"/>
      <protection locked="0"/>
    </xf>
    <xf numFmtId="0" fontId="7" fillId="2" borderId="2" xfId="0" applyFont="1" applyFill="1" applyBorder="1" applyAlignment="1" applyProtection="1">
      <alignment horizontal="right"/>
    </xf>
    <xf numFmtId="0" fontId="2" fillId="2" borderId="4" xfId="0" applyNumberFormat="1" applyFont="1" applyFill="1" applyBorder="1" applyAlignment="1">
      <alignment horizontal="right"/>
    </xf>
    <xf numFmtId="0" fontId="2" fillId="4" borderId="5"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5" xfId="0" applyFont="1" applyFill="1" applyBorder="1" applyAlignment="1">
      <alignment horizontal="center" vertical="top"/>
    </xf>
    <xf numFmtId="0" fontId="2" fillId="4" borderId="2" xfId="0" applyFont="1" applyFill="1" applyBorder="1" applyAlignment="1">
      <alignment horizontal="center" vertical="top"/>
    </xf>
    <xf numFmtId="0" fontId="2" fillId="4" borderId="6" xfId="0" applyFont="1" applyFill="1" applyBorder="1" applyAlignment="1">
      <alignment horizontal="center" vertical="top" wrapText="1"/>
    </xf>
    <xf numFmtId="0" fontId="0" fillId="4" borderId="7" xfId="0" applyFill="1" applyBorder="1"/>
    <xf numFmtId="14" fontId="0" fillId="4" borderId="7" xfId="0" applyNumberFormat="1" applyFill="1" applyBorder="1" applyAlignment="1">
      <alignment horizontal="center"/>
    </xf>
    <xf numFmtId="0" fontId="0" fillId="4" borderId="8" xfId="0" applyFill="1" applyBorder="1"/>
    <xf numFmtId="0" fontId="2" fillId="4" borderId="4" xfId="0" applyNumberFormat="1" applyFont="1" applyFill="1" applyBorder="1" applyAlignment="1">
      <alignment horizontal="center"/>
    </xf>
    <xf numFmtId="0" fontId="2" fillId="0" borderId="0" xfId="0" applyFont="1" applyAlignment="1">
      <alignment wrapText="1"/>
    </xf>
    <xf numFmtId="0" fontId="0" fillId="4" borderId="7" xfId="0" applyFill="1" applyBorder="1" applyAlignment="1">
      <alignment vertical="top" wrapText="1"/>
    </xf>
    <xf numFmtId="0" fontId="7" fillId="4" borderId="1" xfId="0" applyFont="1" applyFill="1" applyBorder="1" applyAlignment="1">
      <alignment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horizontal="center"/>
    </xf>
    <xf numFmtId="0" fontId="7" fillId="2" borderId="1" xfId="0" applyFont="1" applyFill="1" applyBorder="1" applyAlignment="1">
      <alignment horizontal="right" vertical="top" wrapText="1"/>
    </xf>
    <xf numFmtId="0" fontId="7" fillId="3" borderId="1" xfId="0" applyFont="1" applyFill="1" applyBorder="1" applyAlignment="1" applyProtection="1">
      <alignment horizontal="right" vertical="top" wrapText="1"/>
      <protection locked="0"/>
    </xf>
    <xf numFmtId="0" fontId="7" fillId="2" borderId="1" xfId="0" applyFont="1" applyFill="1" applyBorder="1" applyAlignment="1">
      <alignment vertical="top" wrapText="1"/>
    </xf>
    <xf numFmtId="0" fontId="2" fillId="0" borderId="0" xfId="0" applyFont="1"/>
    <xf numFmtId="0" fontId="2" fillId="4" borderId="3" xfId="0" applyFont="1" applyFill="1" applyBorder="1" applyAlignment="1">
      <alignment horizontal="center" vertical="top" wrapText="1"/>
    </xf>
    <xf numFmtId="0" fontId="12" fillId="4" borderId="6" xfId="0" applyFont="1" applyFill="1" applyBorder="1" applyAlignment="1">
      <alignment horizontal="center"/>
    </xf>
    <xf numFmtId="0" fontId="12" fillId="4" borderId="5" xfId="0" applyFont="1" applyFill="1" applyBorder="1" applyAlignment="1">
      <alignment horizontal="center"/>
    </xf>
    <xf numFmtId="0" fontId="0" fillId="2" borderId="1" xfId="0" applyFill="1" applyBorder="1" applyAlignment="1">
      <alignment vertical="center"/>
    </xf>
    <xf numFmtId="0" fontId="2" fillId="2" borderId="1" xfId="0" applyFont="1" applyFill="1" applyBorder="1" applyAlignment="1">
      <alignment vertical="center"/>
    </xf>
    <xf numFmtId="0" fontId="14" fillId="0" borderId="0" xfId="0" applyFont="1"/>
    <xf numFmtId="0" fontId="2" fillId="4" borderId="9" xfId="0" applyFont="1" applyFill="1" applyBorder="1" applyAlignment="1">
      <alignment horizontal="center"/>
    </xf>
    <xf numFmtId="0" fontId="0" fillId="2" borderId="9" xfId="0" applyFill="1" applyBorder="1" applyAlignment="1">
      <alignment vertical="center"/>
    </xf>
    <xf numFmtId="0" fontId="2" fillId="2" borderId="9" xfId="0" applyFont="1" applyFill="1" applyBorder="1" applyAlignment="1">
      <alignment vertical="center"/>
    </xf>
    <xf numFmtId="0" fontId="16" fillId="4" borderId="1" xfId="1" applyFont="1" applyFill="1" applyBorder="1" applyAlignment="1" applyProtection="1">
      <alignment vertical="top" wrapText="1"/>
    </xf>
    <xf numFmtId="0" fontId="0" fillId="0" borderId="0" xfId="0" applyProtection="1"/>
    <xf numFmtId="0" fontId="2" fillId="4" borderId="1" xfId="0" applyFont="1" applyFill="1" applyBorder="1" applyAlignment="1">
      <alignment vertical="top" wrapText="1"/>
    </xf>
    <xf numFmtId="0" fontId="15" fillId="0" borderId="0" xfId="1" applyFont="1" applyAlignment="1" applyProtection="1">
      <alignment horizontal="left"/>
    </xf>
    <xf numFmtId="0" fontId="6" fillId="0" borderId="10" xfId="0" applyFont="1" applyBorder="1" applyAlignment="1">
      <alignment vertical="top"/>
    </xf>
    <xf numFmtId="0" fontId="0" fillId="0" borderId="1" xfId="0" applyBorder="1"/>
    <xf numFmtId="0" fontId="0" fillId="4" borderId="5" xfId="0" applyNumberFormat="1" applyFill="1" applyBorder="1" applyAlignment="1">
      <alignment horizontal="center"/>
    </xf>
    <xf numFmtId="0" fontId="2" fillId="2" borderId="0" xfId="0" applyFont="1" applyFill="1" applyBorder="1" applyAlignment="1">
      <alignment horizontal="center" vertical="top" wrapText="1"/>
    </xf>
    <xf numFmtId="0" fontId="2" fillId="3" borderId="0" xfId="0" applyFont="1" applyFill="1" applyBorder="1" applyAlignment="1">
      <alignment horizontal="center" wrapText="1"/>
    </xf>
    <xf numFmtId="0" fontId="0" fillId="4" borderId="5" xfId="0" applyNumberFormat="1" applyFill="1" applyBorder="1" applyAlignment="1">
      <alignment horizontal="center" vertical="top"/>
    </xf>
    <xf numFmtId="0" fontId="7" fillId="2" borderId="3" xfId="0" applyFont="1" applyFill="1" applyBorder="1" applyAlignment="1" applyProtection="1">
      <alignment horizontal="right"/>
    </xf>
    <xf numFmtId="0" fontId="7" fillId="3" borderId="3" xfId="0" applyFont="1" applyFill="1" applyBorder="1" applyAlignment="1" applyProtection="1">
      <alignment horizontal="right" vertical="top"/>
      <protection locked="0"/>
    </xf>
    <xf numFmtId="0" fontId="7" fillId="3" borderId="2" xfId="0" applyFont="1" applyFill="1" applyBorder="1" applyAlignment="1" applyProtection="1">
      <alignment horizontal="right" vertical="top"/>
      <protection locked="0"/>
    </xf>
    <xf numFmtId="0" fontId="7" fillId="2" borderId="2" xfId="0" applyFont="1" applyFill="1" applyBorder="1" applyAlignment="1">
      <alignment horizontal="right" vertical="top"/>
    </xf>
    <xf numFmtId="0" fontId="7" fillId="2" borderId="2" xfId="0" applyFont="1" applyFill="1" applyBorder="1" applyAlignment="1">
      <alignment vertical="top"/>
    </xf>
    <xf numFmtId="0" fontId="0" fillId="4" borderId="7" xfId="0" applyFill="1" applyBorder="1" applyAlignment="1">
      <alignment vertical="top"/>
    </xf>
    <xf numFmtId="14" fontId="0" fillId="4" borderId="7" xfId="0" applyNumberFormat="1" applyFill="1" applyBorder="1" applyAlignment="1">
      <alignment horizontal="center" vertical="top"/>
    </xf>
    <xf numFmtId="0" fontId="7" fillId="2" borderId="2" xfId="0" applyFont="1" applyFill="1" applyBorder="1" applyAlignment="1" applyProtection="1">
      <alignment horizontal="right" vertical="top"/>
    </xf>
    <xf numFmtId="0" fontId="7" fillId="4" borderId="1" xfId="0" applyFont="1" applyFill="1" applyBorder="1" applyAlignment="1">
      <alignment vertical="top"/>
    </xf>
    <xf numFmtId="14" fontId="7" fillId="4" borderId="1" xfId="0" applyNumberFormat="1" applyFont="1" applyFill="1" applyBorder="1" applyAlignment="1">
      <alignment horizontal="center" vertical="top"/>
    </xf>
    <xf numFmtId="0" fontId="7" fillId="4" borderId="1" xfId="0" applyFont="1" applyFill="1" applyBorder="1" applyAlignment="1">
      <alignment horizontal="center" vertical="top"/>
    </xf>
    <xf numFmtId="0" fontId="7" fillId="4" borderId="11" xfId="0" applyFont="1" applyFill="1" applyBorder="1" applyAlignment="1">
      <alignment vertical="top"/>
    </xf>
    <xf numFmtId="14" fontId="7" fillId="4" borderId="9" xfId="0" applyNumberFormat="1" applyFont="1" applyFill="1" applyBorder="1" applyAlignment="1">
      <alignment horizontal="center" vertical="top" wrapText="1"/>
    </xf>
    <xf numFmtId="0" fontId="15" fillId="0" borderId="0" xfId="1" applyFont="1" applyBorder="1" applyAlignment="1" applyProtection="1">
      <alignment horizontal="center"/>
    </xf>
    <xf numFmtId="0" fontId="0" fillId="0" borderId="0" xfId="0" applyBorder="1" applyAlignment="1">
      <alignment horizontal="center"/>
    </xf>
    <xf numFmtId="0" fontId="11" fillId="0" borderId="12" xfId="0" applyFont="1" applyBorder="1" applyAlignment="1">
      <alignment horizontal="left" vertical="top" wrapText="1"/>
    </xf>
    <xf numFmtId="0" fontId="11" fillId="0" borderId="0" xfId="0" applyFont="1" applyBorder="1" applyAlignment="1">
      <alignment horizontal="left" vertical="top" wrapText="1"/>
    </xf>
    <xf numFmtId="0" fontId="2" fillId="2" borderId="11"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3" borderId="11" xfId="0" applyFont="1" applyFill="1" applyBorder="1" applyAlignment="1">
      <alignment horizontal="left" wrapText="1"/>
    </xf>
    <xf numFmtId="0" fontId="2" fillId="3" borderId="9" xfId="0" applyFont="1" applyFill="1" applyBorder="1" applyAlignment="1">
      <alignment horizontal="left" wrapText="1"/>
    </xf>
    <xf numFmtId="0" fontId="0" fillId="4" borderId="13" xfId="0" applyFill="1" applyBorder="1" applyAlignment="1">
      <alignment horizontal="left" vertical="top" wrapText="1"/>
    </xf>
    <xf numFmtId="0" fontId="0" fillId="6" borderId="1" xfId="0" applyFill="1" applyBorder="1"/>
    <xf numFmtId="0" fontId="0" fillId="7" borderId="1" xfId="0" applyFill="1" applyBorder="1"/>
    <xf numFmtId="0" fontId="0" fillId="4" borderId="14" xfId="0" applyFill="1" applyBorder="1" applyAlignment="1">
      <alignment wrapText="1"/>
    </xf>
    <xf numFmtId="0" fontId="0" fillId="4" borderId="7" xfId="0" applyFill="1" applyBorder="1" applyAlignment="1">
      <alignment wrapText="1"/>
    </xf>
    <xf numFmtId="0" fontId="0" fillId="4" borderId="14" xfId="0" applyFill="1" applyBorder="1"/>
    <xf numFmtId="0" fontId="0" fillId="4" borderId="15" xfId="0" applyFill="1" applyBorder="1" applyAlignment="1">
      <alignment vertical="top"/>
    </xf>
    <xf numFmtId="0" fontId="0" fillId="4" borderId="10" xfId="0" applyFill="1" applyBorder="1"/>
    <xf numFmtId="0" fontId="0" fillId="4" borderId="16" xfId="0" applyFill="1" applyBorder="1" applyAlignment="1">
      <alignment vertical="top"/>
    </xf>
    <xf numFmtId="0" fontId="0" fillId="4" borderId="10" xfId="0" applyFill="1" applyBorder="1" applyAlignment="1">
      <alignment wrapText="1"/>
    </xf>
    <xf numFmtId="0" fontId="0" fillId="4" borderId="14" xfId="0" applyFill="1" applyBorder="1" applyAlignment="1">
      <alignment vertical="top"/>
    </xf>
    <xf numFmtId="14" fontId="0" fillId="4" borderId="14" xfId="0" applyNumberFormat="1" applyFill="1" applyBorder="1" applyAlignment="1">
      <alignment horizontal="center" vertical="top"/>
    </xf>
    <xf numFmtId="0" fontId="0" fillId="4" borderId="13" xfId="0" applyNumberFormat="1" applyFill="1" applyBorder="1" applyAlignment="1">
      <alignment horizontal="center"/>
    </xf>
    <xf numFmtId="14" fontId="0" fillId="4" borderId="1" xfId="0" applyNumberFormat="1" applyFill="1" applyBorder="1" applyAlignment="1">
      <alignment horizontal="center" vertical="top"/>
    </xf>
    <xf numFmtId="14" fontId="0" fillId="4" borderId="1" xfId="0" applyNumberFormat="1" applyFill="1" applyBorder="1" applyAlignment="1">
      <alignment vertical="top"/>
    </xf>
    <xf numFmtId="0" fontId="2" fillId="7" borderId="2" xfId="0" applyFont="1" applyFill="1" applyBorder="1" applyAlignment="1">
      <alignment horizontal="center" vertical="top" wrapText="1"/>
    </xf>
    <xf numFmtId="0" fontId="2" fillId="7" borderId="2" xfId="0" applyFont="1" applyFill="1" applyBorder="1" applyAlignment="1">
      <alignment horizontal="center" vertical="top"/>
    </xf>
    <xf numFmtId="0" fontId="2" fillId="7" borderId="6" xfId="0" applyFont="1" applyFill="1" applyBorder="1" applyAlignment="1">
      <alignment horizontal="center" vertical="top" wrapText="1"/>
    </xf>
    <xf numFmtId="0" fontId="2" fillId="7" borderId="5" xfId="0" applyFont="1" applyFill="1" applyBorder="1" applyAlignment="1">
      <alignment horizontal="center" vertical="top"/>
    </xf>
    <xf numFmtId="0" fontId="2" fillId="7" borderId="5" xfId="0" applyFont="1" applyFill="1" applyBorder="1" applyAlignment="1">
      <alignment horizontal="center" vertical="top" wrapText="1"/>
    </xf>
    <xf numFmtId="0" fontId="2" fillId="7" borderId="5"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1" xfId="0" applyFont="1" applyFill="1" applyBorder="1" applyAlignment="1">
      <alignment horizontal="left"/>
    </xf>
    <xf numFmtId="0" fontId="2" fillId="7" borderId="1" xfId="0" applyNumberFormat="1" applyFont="1" applyFill="1" applyBorder="1" applyAlignment="1">
      <alignment horizontal="center"/>
    </xf>
    <xf numFmtId="0" fontId="2" fillId="7" borderId="5" xfId="0" applyFont="1" applyFill="1" applyBorder="1" applyAlignment="1">
      <alignment horizontal="center" vertical="top"/>
    </xf>
    <xf numFmtId="0" fontId="2" fillId="7" borderId="5" xfId="0" applyFont="1" applyFill="1" applyBorder="1" applyAlignment="1">
      <alignment horizontal="center" vertical="top" wrapText="1"/>
    </xf>
    <xf numFmtId="0" fontId="2" fillId="7" borderId="2" xfId="0" applyFont="1" applyFill="1" applyBorder="1" applyAlignment="1">
      <alignment horizontal="center" vertical="top" wrapText="1"/>
    </xf>
    <xf numFmtId="0" fontId="0" fillId="0" borderId="0" xfId="0" applyAlignment="1" applyProtection="1">
      <alignment horizontal="center"/>
    </xf>
    <xf numFmtId="0" fontId="24" fillId="9" borderId="24" xfId="0" applyFont="1" applyFill="1" applyBorder="1" applyAlignment="1">
      <alignment horizontal="center" vertical="center"/>
    </xf>
    <xf numFmtId="0" fontId="24" fillId="9" borderId="25" xfId="0" applyFont="1" applyFill="1" applyBorder="1" applyAlignment="1">
      <alignment horizontal="center" vertical="center"/>
    </xf>
    <xf numFmtId="0" fontId="24" fillId="9" borderId="26" xfId="0" applyFont="1" applyFill="1" applyBorder="1" applyAlignment="1">
      <alignment horizontal="center" vertical="center" wrapText="1"/>
    </xf>
    <xf numFmtId="0" fontId="0" fillId="8" borderId="0" xfId="0" applyFill="1" applyProtection="1"/>
    <xf numFmtId="0" fontId="0" fillId="8" borderId="0" xfId="0" applyFill="1" applyAlignment="1" applyProtection="1">
      <alignment horizontal="center"/>
    </xf>
    <xf numFmtId="0" fontId="0" fillId="8" borderId="0" xfId="0" applyFill="1" applyAlignment="1">
      <alignment vertical="center"/>
    </xf>
    <xf numFmtId="0" fontId="0" fillId="0" borderId="0" xfId="0" applyAlignment="1">
      <alignment vertical="center"/>
    </xf>
    <xf numFmtId="2" fontId="0" fillId="10" borderId="31" xfId="0" applyNumberFormat="1" applyFill="1" applyBorder="1" applyAlignment="1">
      <alignment horizontal="right"/>
    </xf>
    <xf numFmtId="0" fontId="3" fillId="8" borderId="32" xfId="0" applyFont="1" applyFill="1" applyBorder="1" applyAlignment="1"/>
    <xf numFmtId="9" fontId="23" fillId="8" borderId="15" xfId="0" applyNumberFormat="1" applyFont="1" applyFill="1" applyBorder="1" applyAlignment="1">
      <alignment horizontal="center"/>
    </xf>
    <xf numFmtId="2" fontId="0" fillId="7" borderId="31" xfId="0" applyNumberFormat="1" applyFill="1" applyBorder="1" applyAlignment="1">
      <alignment horizontal="right"/>
    </xf>
    <xf numFmtId="0" fontId="26" fillId="10" borderId="31" xfId="0" applyFont="1" applyFill="1" applyBorder="1" applyAlignment="1">
      <alignment vertical="center" wrapText="1"/>
    </xf>
    <xf numFmtId="0" fontId="26" fillId="10" borderId="31" xfId="0" quotePrefix="1" applyFont="1" applyFill="1" applyBorder="1" applyAlignment="1">
      <alignment horizontal="center" vertical="center" wrapText="1"/>
    </xf>
    <xf numFmtId="3" fontId="27" fillId="13" borderId="31" xfId="0" applyNumberFormat="1" applyFont="1" applyFill="1" applyBorder="1" applyAlignment="1">
      <alignment horizontal="center" vertical="center" wrapText="1"/>
    </xf>
    <xf numFmtId="0" fontId="22" fillId="0" borderId="59" xfId="0" applyFont="1" applyBorder="1"/>
    <xf numFmtId="0" fontId="0" fillId="0" borderId="60" xfId="0" applyBorder="1"/>
    <xf numFmtId="0" fontId="4" fillId="0" borderId="0" xfId="1" applyAlignment="1" applyProtection="1"/>
    <xf numFmtId="0" fontId="4" fillId="8" borderId="0" xfId="1" applyFill="1" applyAlignment="1" applyProtection="1"/>
    <xf numFmtId="0" fontId="4" fillId="0" borderId="0" xfId="1" applyAlignment="1" applyProtection="1"/>
    <xf numFmtId="0" fontId="0" fillId="0" borderId="22" xfId="0" applyBorder="1" applyAlignment="1">
      <alignment horizontal="center" vertical="center"/>
    </xf>
    <xf numFmtId="0" fontId="0" fillId="0" borderId="1" xfId="0" applyBorder="1" applyAlignment="1">
      <alignment horizontal="center" vertical="center"/>
    </xf>
    <xf numFmtId="0" fontId="1" fillId="0" borderId="0" xfId="2"/>
    <xf numFmtId="0" fontId="28" fillId="8" borderId="1" xfId="2" applyFont="1" applyFill="1" applyBorder="1" applyAlignment="1">
      <alignment vertical="center" wrapText="1"/>
    </xf>
    <xf numFmtId="0" fontId="29" fillId="8" borderId="1" xfId="2" applyFont="1" applyFill="1" applyBorder="1" applyAlignment="1">
      <alignment horizontal="center" vertical="center" wrapText="1"/>
    </xf>
    <xf numFmtId="0" fontId="28" fillId="8" borderId="22" xfId="2" applyFont="1" applyFill="1" applyBorder="1" applyAlignment="1">
      <alignment vertical="center" wrapText="1"/>
    </xf>
    <xf numFmtId="0" fontId="2" fillId="9" borderId="24" xfId="0" applyFont="1" applyFill="1" applyBorder="1" applyAlignment="1" applyProtection="1">
      <alignment horizontal="center" vertical="center" wrapText="1"/>
    </xf>
    <xf numFmtId="0" fontId="21" fillId="9" borderId="25" xfId="0" applyFont="1" applyFill="1" applyBorder="1" applyAlignment="1" applyProtection="1">
      <alignment horizontal="center" vertical="center" wrapText="1"/>
    </xf>
    <xf numFmtId="0" fontId="2" fillId="9" borderId="26" xfId="0" applyFont="1" applyFill="1" applyBorder="1" applyAlignment="1" applyProtection="1">
      <alignment horizontal="center" vertical="top" wrapText="1"/>
    </xf>
    <xf numFmtId="0" fontId="21" fillId="9" borderId="25" xfId="0" applyFont="1" applyFill="1" applyBorder="1" applyAlignment="1" applyProtection="1">
      <alignment horizontal="left" vertical="center" wrapText="1"/>
    </xf>
    <xf numFmtId="2" fontId="2" fillId="8" borderId="1" xfId="0" applyNumberFormat="1" applyFont="1" applyFill="1" applyBorder="1" applyAlignment="1" applyProtection="1">
      <alignment horizontal="center" vertical="top" wrapText="1"/>
    </xf>
    <xf numFmtId="2" fontId="2" fillId="8" borderId="22" xfId="0" applyNumberFormat="1" applyFont="1" applyFill="1" applyBorder="1" applyAlignment="1" applyProtection="1">
      <alignment horizontal="center" vertical="top" wrapText="1"/>
    </xf>
    <xf numFmtId="0" fontId="28" fillId="8" borderId="15" xfId="2" applyFont="1" applyFill="1" applyBorder="1" applyAlignment="1">
      <alignment vertical="center" wrapText="1"/>
    </xf>
    <xf numFmtId="2" fontId="2" fillId="8" borderId="15" xfId="0" applyNumberFormat="1" applyFont="1" applyFill="1" applyBorder="1" applyAlignment="1" applyProtection="1">
      <alignment horizontal="center" vertical="top" wrapText="1"/>
    </xf>
    <xf numFmtId="0" fontId="3" fillId="8" borderId="69" xfId="0" applyFont="1" applyFill="1" applyBorder="1" applyAlignment="1"/>
    <xf numFmtId="9" fontId="23" fillId="8" borderId="22" xfId="0" applyNumberFormat="1" applyFont="1" applyFill="1" applyBorder="1" applyAlignment="1">
      <alignment horizontal="center"/>
    </xf>
    <xf numFmtId="0" fontId="2" fillId="10" borderId="70" xfId="0" applyFont="1" applyFill="1" applyBorder="1" applyAlignment="1">
      <alignment horizontal="right"/>
    </xf>
    <xf numFmtId="2" fontId="0" fillId="10" borderId="26" xfId="0" applyNumberFormat="1" applyFill="1" applyBorder="1" applyAlignment="1">
      <alignment horizontal="center"/>
    </xf>
    <xf numFmtId="0" fontId="29" fillId="8" borderId="22" xfId="2" applyFont="1" applyFill="1" applyBorder="1" applyAlignment="1">
      <alignment horizontal="center" vertical="center" wrapText="1"/>
    </xf>
    <xf numFmtId="0" fontId="29" fillId="8" borderId="15" xfId="2" applyFont="1" applyFill="1" applyBorder="1" applyAlignment="1">
      <alignment horizontal="center" vertical="center" wrapText="1"/>
    </xf>
    <xf numFmtId="0" fontId="0" fillId="8" borderId="0" xfId="0" applyFill="1" applyBorder="1"/>
    <xf numFmtId="0" fontId="2" fillId="8" borderId="0" xfId="0" applyFont="1" applyFill="1" applyBorder="1" applyAlignment="1">
      <alignment horizontal="right"/>
    </xf>
    <xf numFmtId="2" fontId="6" fillId="8" borderId="65" xfId="0" applyNumberFormat="1" applyFont="1" applyFill="1" applyBorder="1" applyAlignment="1">
      <alignment horizontal="right"/>
    </xf>
    <xf numFmtId="2" fontId="6" fillId="8" borderId="33" xfId="0" applyNumberFormat="1" applyFont="1" applyFill="1" applyBorder="1" applyAlignment="1">
      <alignment horizontal="right"/>
    </xf>
    <xf numFmtId="0" fontId="2" fillId="8" borderId="12" xfId="0" applyFont="1" applyFill="1" applyBorder="1" applyAlignment="1">
      <alignment horizontal="right"/>
    </xf>
    <xf numFmtId="0" fontId="0" fillId="8" borderId="29" xfId="0" applyFill="1" applyBorder="1" applyAlignment="1">
      <alignment horizontal="center"/>
    </xf>
    <xf numFmtId="0" fontId="1" fillId="0" borderId="0" xfId="2" applyAlignment="1">
      <alignment horizontal="center"/>
    </xf>
    <xf numFmtId="0" fontId="21" fillId="7" borderId="77" xfId="2" applyFont="1" applyFill="1" applyBorder="1" applyAlignment="1">
      <alignment horizontal="center" vertical="center" wrapText="1"/>
    </xf>
    <xf numFmtId="0" fontId="21" fillId="7" borderId="2" xfId="2" applyFont="1" applyFill="1" applyBorder="1" applyAlignment="1">
      <alignment horizontal="center" vertical="center"/>
    </xf>
    <xf numFmtId="0" fontId="2" fillId="7" borderId="78" xfId="2" applyFont="1" applyFill="1" applyBorder="1" applyAlignment="1">
      <alignment horizontal="center" vertical="center" wrapText="1"/>
    </xf>
    <xf numFmtId="0" fontId="21" fillId="10" borderId="77" xfId="2" applyFont="1" applyFill="1" applyBorder="1" applyAlignment="1">
      <alignment horizontal="center" vertical="center" wrapText="1"/>
    </xf>
    <xf numFmtId="0" fontId="21" fillId="10" borderId="2" xfId="2" applyFont="1" applyFill="1" applyBorder="1" applyAlignment="1">
      <alignment horizontal="center" vertical="center"/>
    </xf>
    <xf numFmtId="0" fontId="2" fillId="10" borderId="78" xfId="2" applyFont="1" applyFill="1" applyBorder="1" applyAlignment="1">
      <alignment horizontal="center" vertical="center" wrapText="1"/>
    </xf>
    <xf numFmtId="0" fontId="21" fillId="19" borderId="77" xfId="2" applyFont="1" applyFill="1" applyBorder="1" applyAlignment="1">
      <alignment horizontal="center" vertical="center" wrapText="1"/>
    </xf>
    <xf numFmtId="0" fontId="21" fillId="19" borderId="2" xfId="2" applyFont="1" applyFill="1" applyBorder="1" applyAlignment="1">
      <alignment horizontal="center" vertical="center"/>
    </xf>
    <xf numFmtId="0" fontId="2" fillId="19" borderId="78" xfId="2" applyFont="1" applyFill="1" applyBorder="1" applyAlignment="1">
      <alignment horizontal="center" vertical="center" wrapText="1"/>
    </xf>
    <xf numFmtId="0" fontId="1" fillId="0" borderId="0" xfId="2" applyAlignment="1">
      <alignment vertical="center"/>
    </xf>
    <xf numFmtId="0" fontId="2" fillId="18" borderId="79" xfId="2" applyFont="1" applyFill="1" applyBorder="1" applyAlignment="1">
      <alignment horizontal="center" vertical="center"/>
    </xf>
    <xf numFmtId="0" fontId="2" fillId="7" borderId="80" xfId="2" applyFont="1" applyFill="1" applyBorder="1" applyAlignment="1">
      <alignment horizontal="center" vertical="center"/>
    </xf>
    <xf numFmtId="0" fontId="2" fillId="7" borderId="81" xfId="2" applyFont="1" applyFill="1" applyBorder="1" applyAlignment="1">
      <alignment horizontal="center" vertical="center"/>
    </xf>
    <xf numFmtId="0" fontId="2" fillId="7" borderId="82" xfId="2" applyFont="1" applyFill="1" applyBorder="1" applyAlignment="1">
      <alignment horizontal="center" vertical="center"/>
    </xf>
    <xf numFmtId="0" fontId="2" fillId="10" borderId="80" xfId="2" applyFont="1" applyFill="1" applyBorder="1" applyAlignment="1">
      <alignment horizontal="center" vertical="center"/>
    </xf>
    <xf numFmtId="0" fontId="2" fillId="10" borderId="81" xfId="2" applyFont="1" applyFill="1" applyBorder="1" applyAlignment="1">
      <alignment horizontal="center" vertical="center"/>
    </xf>
    <xf numFmtId="0" fontId="2" fillId="10" borderId="82" xfId="2" applyFont="1" applyFill="1" applyBorder="1" applyAlignment="1">
      <alignment horizontal="center" vertical="center"/>
    </xf>
    <xf numFmtId="0" fontId="2" fillId="19" borderId="80" xfId="2" applyFont="1" applyFill="1" applyBorder="1" applyAlignment="1">
      <alignment horizontal="center" vertical="center"/>
    </xf>
    <xf numFmtId="0" fontId="2" fillId="19" borderId="81" xfId="2" applyFont="1" applyFill="1" applyBorder="1" applyAlignment="1">
      <alignment horizontal="center" vertical="center"/>
    </xf>
    <xf numFmtId="0" fontId="2" fillId="19" borderId="82" xfId="2" applyFont="1" applyFill="1" applyBorder="1" applyAlignment="1">
      <alignment horizontal="center" vertical="center"/>
    </xf>
    <xf numFmtId="0" fontId="22" fillId="14" borderId="1" xfId="2" applyFont="1" applyFill="1" applyBorder="1" applyAlignment="1">
      <alignment horizontal="center" vertical="center"/>
    </xf>
    <xf numFmtId="0" fontId="22" fillId="14" borderId="1" xfId="2" applyFont="1" applyFill="1" applyBorder="1" applyAlignment="1">
      <alignment horizontal="left" vertical="center"/>
    </xf>
    <xf numFmtId="0" fontId="36" fillId="14" borderId="1" xfId="2" applyFont="1" applyFill="1" applyBorder="1" applyAlignment="1">
      <alignment horizontal="center" vertical="center"/>
    </xf>
    <xf numFmtId="164" fontId="36" fillId="14" borderId="1" xfId="2" applyNumberFormat="1" applyFont="1" applyFill="1" applyBorder="1" applyAlignment="1">
      <alignment horizontal="left" vertical="center"/>
    </xf>
    <xf numFmtId="0" fontId="36" fillId="14" borderId="1" xfId="2" quotePrefix="1" applyFont="1" applyFill="1" applyBorder="1" applyAlignment="1">
      <alignment horizontal="left" vertical="center" wrapText="1"/>
    </xf>
    <xf numFmtId="15" fontId="36" fillId="14" borderId="1" xfId="2" applyNumberFormat="1" applyFont="1" applyFill="1" applyBorder="1" applyAlignment="1">
      <alignment horizontal="center" vertical="center"/>
    </xf>
    <xf numFmtId="165" fontId="36" fillId="14" borderId="11" xfId="2" applyNumberFormat="1" applyFont="1" applyFill="1" applyBorder="1" applyAlignment="1">
      <alignment horizontal="center" vertical="center" wrapText="1"/>
    </xf>
    <xf numFmtId="0" fontId="1" fillId="18" borderId="83" xfId="2" applyFill="1" applyBorder="1" applyAlignment="1">
      <alignment horizontal="center"/>
    </xf>
    <xf numFmtId="0" fontId="1" fillId="14" borderId="66" xfId="2" applyFill="1" applyBorder="1"/>
    <xf numFmtId="0" fontId="1" fillId="14" borderId="17" xfId="2" applyFill="1" applyBorder="1"/>
    <xf numFmtId="0" fontId="1" fillId="14" borderId="36" xfId="2" applyFill="1" applyBorder="1"/>
    <xf numFmtId="0" fontId="1" fillId="18" borderId="83" xfId="2" applyFill="1" applyBorder="1"/>
    <xf numFmtId="0" fontId="36" fillId="14" borderId="1" xfId="2" applyFont="1" applyFill="1" applyBorder="1" applyAlignment="1">
      <alignment horizontal="left" vertical="center" wrapText="1"/>
    </xf>
    <xf numFmtId="0" fontId="1" fillId="18" borderId="84" xfId="2" applyFill="1" applyBorder="1" applyAlignment="1">
      <alignment horizontal="center"/>
    </xf>
    <xf numFmtId="0" fontId="1" fillId="14" borderId="18" xfId="2" applyFill="1" applyBorder="1"/>
    <xf numFmtId="0" fontId="1" fillId="14" borderId="1" xfId="2" applyFill="1" applyBorder="1"/>
    <xf numFmtId="0" fontId="1" fillId="14" borderId="34" xfId="2" applyFill="1" applyBorder="1"/>
    <xf numFmtId="0" fontId="1" fillId="18" borderId="84" xfId="2" applyFill="1" applyBorder="1"/>
    <xf numFmtId="0" fontId="36" fillId="14" borderId="1" xfId="2" applyFont="1" applyFill="1" applyBorder="1" applyAlignment="1">
      <alignment horizontal="left" vertical="center"/>
    </xf>
    <xf numFmtId="0" fontId="1" fillId="18" borderId="84" xfId="2" applyFill="1" applyBorder="1" applyAlignment="1">
      <alignment horizontal="center" vertical="center"/>
    </xf>
    <xf numFmtId="164" fontId="36" fillId="14" borderId="1" xfId="2" applyNumberFormat="1" applyFont="1" applyFill="1" applyBorder="1" applyAlignment="1">
      <alignment horizontal="left" vertical="center" wrapText="1"/>
    </xf>
    <xf numFmtId="0" fontId="22" fillId="15" borderId="0" xfId="2" applyFont="1" applyFill="1" applyAlignment="1">
      <alignment horizontal="center" vertical="center"/>
    </xf>
    <xf numFmtId="0" fontId="22" fillId="15" borderId="0" xfId="2" applyFont="1" applyFill="1" applyAlignment="1">
      <alignment vertical="center"/>
    </xf>
    <xf numFmtId="0" fontId="1" fillId="15" borderId="0" xfId="2" applyFill="1" applyAlignment="1">
      <alignment vertical="center"/>
    </xf>
    <xf numFmtId="0" fontId="1" fillId="15" borderId="0" xfId="2" applyFill="1" applyAlignment="1">
      <alignment horizontal="left" vertical="center"/>
    </xf>
    <xf numFmtId="0" fontId="1" fillId="15" borderId="0" xfId="2" applyFill="1" applyAlignment="1">
      <alignment vertical="center" wrapText="1"/>
    </xf>
    <xf numFmtId="0" fontId="1" fillId="15" borderId="0" xfId="2" applyFill="1" applyAlignment="1">
      <alignment horizontal="center" vertical="center"/>
    </xf>
    <xf numFmtId="0" fontId="1" fillId="15" borderId="75" xfId="2" applyFill="1" applyBorder="1" applyAlignment="1">
      <alignment horizontal="center" vertical="center" wrapText="1"/>
    </xf>
    <xf numFmtId="0" fontId="1" fillId="15" borderId="58" xfId="2" applyFill="1" applyBorder="1" applyAlignment="1">
      <alignment vertical="center" wrapText="1"/>
    </xf>
    <xf numFmtId="0" fontId="1" fillId="15" borderId="63" xfId="2" applyFill="1" applyBorder="1" applyAlignment="1">
      <alignment vertical="center" wrapText="1"/>
    </xf>
    <xf numFmtId="0" fontId="1" fillId="15" borderId="75" xfId="2" applyFill="1" applyBorder="1" applyAlignment="1">
      <alignment vertical="center" wrapText="1"/>
    </xf>
    <xf numFmtId="164" fontId="22" fillId="12" borderId="11" xfId="2" applyNumberFormat="1" applyFont="1" applyFill="1" applyBorder="1" applyAlignment="1">
      <alignment horizontal="center" vertical="center"/>
    </xf>
    <xf numFmtId="164" fontId="22" fillId="12" borderId="11" xfId="2" applyNumberFormat="1" applyFont="1" applyFill="1" applyBorder="1" applyAlignment="1">
      <alignment horizontal="left" vertical="center"/>
    </xf>
    <xf numFmtId="0" fontId="1" fillId="12" borderId="1" xfId="2" applyFill="1" applyBorder="1" applyAlignment="1">
      <alignment horizontal="center" vertical="center"/>
    </xf>
    <xf numFmtId="0" fontId="1" fillId="12" borderId="1" xfId="2" applyFill="1" applyBorder="1" applyAlignment="1">
      <alignment horizontal="left" vertical="center"/>
    </xf>
    <xf numFmtId="15" fontId="1" fillId="12" borderId="1" xfId="2" applyNumberFormat="1" applyFill="1" applyBorder="1" applyAlignment="1">
      <alignment horizontal="center" vertical="center"/>
    </xf>
    <xf numFmtId="165" fontId="1" fillId="12" borderId="11" xfId="2" applyNumberFormat="1" applyFill="1" applyBorder="1" applyAlignment="1">
      <alignment horizontal="center" vertical="center" wrapText="1"/>
    </xf>
    <xf numFmtId="0" fontId="1" fillId="20" borderId="18" xfId="2" applyFill="1" applyBorder="1"/>
    <xf numFmtId="0" fontId="1" fillId="20" borderId="1" xfId="2" applyFill="1" applyBorder="1"/>
    <xf numFmtId="0" fontId="1" fillId="20" borderId="34" xfId="2" applyFill="1" applyBorder="1"/>
    <xf numFmtId="164" fontId="22" fillId="15" borderId="11" xfId="2" applyNumberFormat="1" applyFont="1" applyFill="1" applyBorder="1" applyAlignment="1">
      <alignment horizontal="center" vertical="center"/>
    </xf>
    <xf numFmtId="164" fontId="22" fillId="15" borderId="11" xfId="2" applyNumberFormat="1" applyFont="1" applyFill="1" applyBorder="1" applyAlignment="1">
      <alignment horizontal="left" vertical="center"/>
    </xf>
    <xf numFmtId="0" fontId="1" fillId="15" borderId="1" xfId="2" applyFill="1" applyBorder="1" applyAlignment="1">
      <alignment horizontal="center" vertical="center"/>
    </xf>
    <xf numFmtId="0" fontId="1" fillId="15" borderId="1" xfId="2" applyFill="1" applyBorder="1" applyAlignment="1">
      <alignment horizontal="left" vertical="center"/>
    </xf>
    <xf numFmtId="15" fontId="1" fillId="15" borderId="1" xfId="2" applyNumberFormat="1" applyFill="1" applyBorder="1" applyAlignment="1">
      <alignment horizontal="center" vertical="center"/>
    </xf>
    <xf numFmtId="165" fontId="1" fillId="15" borderId="11" xfId="2" applyNumberFormat="1" applyFill="1" applyBorder="1" applyAlignment="1">
      <alignment horizontal="center" vertical="center" wrapText="1"/>
    </xf>
    <xf numFmtId="0" fontId="22" fillId="16" borderId="1" xfId="2" applyFont="1" applyFill="1" applyBorder="1" applyAlignment="1">
      <alignment horizontal="center"/>
    </xf>
    <xf numFmtId="0" fontId="22" fillId="16" borderId="1" xfId="2" applyFont="1" applyFill="1" applyBorder="1"/>
    <xf numFmtId="0" fontId="32" fillId="16" borderId="1" xfId="2" applyFont="1" applyFill="1" applyBorder="1" applyAlignment="1">
      <alignment horizontal="left" vertical="center"/>
    </xf>
    <xf numFmtId="164" fontId="36" fillId="16" borderId="1" xfId="2" applyNumberFormat="1" applyFont="1" applyFill="1" applyBorder="1" applyAlignment="1">
      <alignment horizontal="left" vertical="center"/>
    </xf>
    <xf numFmtId="0" fontId="36" fillId="16" borderId="1" xfId="2" applyFont="1" applyFill="1" applyBorder="1" applyAlignment="1">
      <alignment horizontal="left" vertical="center"/>
    </xf>
    <xf numFmtId="15" fontId="36" fillId="16" borderId="1" xfId="2" applyNumberFormat="1" applyFont="1" applyFill="1" applyBorder="1" applyAlignment="1">
      <alignment horizontal="center" vertical="center"/>
    </xf>
    <xf numFmtId="165" fontId="36" fillId="16" borderId="11" xfId="2" applyNumberFormat="1" applyFont="1" applyFill="1" applyBorder="1" applyAlignment="1">
      <alignment horizontal="center" vertical="center" wrapText="1"/>
    </xf>
    <xf numFmtId="0" fontId="1" fillId="16" borderId="18" xfId="2" applyFill="1" applyBorder="1"/>
    <xf numFmtId="0" fontId="1" fillId="16" borderId="1" xfId="2" applyFill="1" applyBorder="1"/>
    <xf numFmtId="0" fontId="1" fillId="16" borderId="34" xfId="2" applyFill="1" applyBorder="1"/>
    <xf numFmtId="0" fontId="1" fillId="16" borderId="1" xfId="2" applyFill="1" applyBorder="1" applyAlignment="1">
      <alignment horizontal="left"/>
    </xf>
    <xf numFmtId="15" fontId="35" fillId="16" borderId="1" xfId="2" applyNumberFormat="1" applyFont="1" applyFill="1" applyBorder="1" applyAlignment="1">
      <alignment horizontal="center" vertical="center"/>
    </xf>
    <xf numFmtId="0" fontId="1" fillId="15" borderId="84" xfId="2" applyFill="1" applyBorder="1" applyAlignment="1">
      <alignment horizontal="center"/>
    </xf>
    <xf numFmtId="0" fontId="1" fillId="15" borderId="18" xfId="2" applyFill="1" applyBorder="1"/>
    <xf numFmtId="0" fontId="1" fillId="15" borderId="1" xfId="2" applyFill="1" applyBorder="1"/>
    <xf numFmtId="0" fontId="1" fillId="15" borderId="34" xfId="2" applyFill="1" applyBorder="1"/>
    <xf numFmtId="0" fontId="1" fillId="15" borderId="84" xfId="2" applyFill="1" applyBorder="1"/>
    <xf numFmtId="0" fontId="39" fillId="17" borderId="1" xfId="2" applyFont="1" applyFill="1" applyBorder="1" applyAlignment="1">
      <alignment horizontal="center" vertical="center"/>
    </xf>
    <xf numFmtId="0" fontId="39" fillId="17" borderId="1" xfId="2" applyFont="1" applyFill="1" applyBorder="1" applyAlignment="1">
      <alignment horizontal="left" vertical="center"/>
    </xf>
    <xf numFmtId="0" fontId="37" fillId="17" borderId="1" xfId="2" applyFont="1" applyFill="1" applyBorder="1" applyAlignment="1">
      <alignment horizontal="center" vertical="center"/>
    </xf>
    <xf numFmtId="0" fontId="37" fillId="17" borderId="1" xfId="2" applyFont="1" applyFill="1" applyBorder="1" applyAlignment="1">
      <alignment horizontal="left" vertical="center"/>
    </xf>
    <xf numFmtId="15" fontId="1" fillId="17" borderId="1" xfId="2" applyNumberFormat="1" applyFill="1" applyBorder="1" applyAlignment="1">
      <alignment horizontal="center" vertical="center"/>
    </xf>
    <xf numFmtId="0" fontId="1" fillId="17" borderId="18" xfId="2" applyFill="1" applyBorder="1"/>
    <xf numFmtId="0" fontId="1" fillId="17" borderId="1" xfId="2" applyFill="1" applyBorder="1"/>
    <xf numFmtId="0" fontId="1" fillId="17" borderId="34" xfId="2" applyFill="1" applyBorder="1"/>
    <xf numFmtId="0" fontId="32" fillId="17" borderId="1" xfId="2" applyFont="1" applyFill="1" applyBorder="1" applyAlignment="1">
      <alignment horizontal="center" vertical="center"/>
    </xf>
    <xf numFmtId="0" fontId="32" fillId="17" borderId="1" xfId="2" applyFont="1" applyFill="1" applyBorder="1" applyAlignment="1">
      <alignment vertical="center"/>
    </xf>
    <xf numFmtId="0" fontId="39" fillId="17" borderId="15" xfId="2" applyFont="1" applyFill="1" applyBorder="1" applyAlignment="1">
      <alignment horizontal="left" vertical="center"/>
    </xf>
    <xf numFmtId="0" fontId="37" fillId="17" borderId="15" xfId="2" applyFont="1" applyFill="1" applyBorder="1" applyAlignment="1">
      <alignment horizontal="center" vertical="center"/>
    </xf>
    <xf numFmtId="0" fontId="37" fillId="17" borderId="15" xfId="2" applyFont="1" applyFill="1" applyBorder="1" applyAlignment="1">
      <alignment horizontal="left" vertical="center"/>
    </xf>
    <xf numFmtId="165" fontId="1" fillId="12" borderId="38" xfId="2" applyNumberFormat="1" applyFill="1" applyBorder="1" applyAlignment="1">
      <alignment horizontal="center" vertical="center" wrapText="1"/>
    </xf>
    <xf numFmtId="0" fontId="1" fillId="18" borderId="85" xfId="2" applyFill="1" applyBorder="1" applyAlignment="1">
      <alignment horizontal="center"/>
    </xf>
    <xf numFmtId="0" fontId="1" fillId="17" borderId="64" xfId="2" applyFill="1" applyBorder="1"/>
    <xf numFmtId="0" fontId="1" fillId="17" borderId="15" xfId="2" applyFill="1" applyBorder="1"/>
    <xf numFmtId="0" fontId="1" fillId="17" borderId="65" xfId="2" applyFill="1" applyBorder="1"/>
    <xf numFmtId="0" fontId="1" fillId="18" borderId="85" xfId="2" applyFill="1" applyBorder="1"/>
    <xf numFmtId="0" fontId="2" fillId="7" borderId="20" xfId="2" applyFont="1" applyFill="1" applyBorder="1" applyAlignment="1">
      <alignment horizontal="center"/>
    </xf>
    <xf numFmtId="0" fontId="2" fillId="7" borderId="31" xfId="2" applyFont="1" applyFill="1" applyBorder="1" applyAlignment="1">
      <alignment horizontal="center"/>
    </xf>
    <xf numFmtId="0" fontId="11" fillId="0" borderId="0" xfId="2" applyFont="1" applyAlignment="1">
      <alignment vertical="top"/>
    </xf>
    <xf numFmtId="0" fontId="11" fillId="0" borderId="0" xfId="2" applyFont="1" applyAlignment="1">
      <alignment vertical="top" wrapText="1"/>
    </xf>
    <xf numFmtId="0" fontId="11" fillId="0" borderId="0" xfId="2" applyFont="1" applyAlignment="1">
      <alignment horizontal="center" vertical="top" wrapText="1"/>
    </xf>
    <xf numFmtId="3" fontId="25" fillId="12" borderId="65" xfId="0" applyNumberFormat="1" applyFont="1" applyFill="1" applyBorder="1" applyAlignment="1">
      <alignment horizontal="center" vertical="center" wrapText="1"/>
    </xf>
    <xf numFmtId="3" fontId="25" fillId="9" borderId="62" xfId="0" applyNumberFormat="1" applyFont="1" applyFill="1" applyBorder="1" applyAlignment="1">
      <alignment horizontal="center" vertical="center" wrapText="1"/>
    </xf>
    <xf numFmtId="0" fontId="0" fillId="8" borderId="0" xfId="0" applyFill="1" applyAlignment="1">
      <alignment horizontal="center" vertical="center"/>
    </xf>
    <xf numFmtId="0" fontId="22" fillId="0" borderId="20" xfId="0" applyFont="1" applyBorder="1" applyAlignment="1">
      <alignment vertical="center"/>
    </xf>
    <xf numFmtId="0" fontId="0" fillId="0" borderId="21" xfId="0" applyBorder="1" applyAlignment="1">
      <alignment vertical="center"/>
    </xf>
    <xf numFmtId="0" fontId="0" fillId="8" borderId="23" xfId="0" applyFill="1" applyBorder="1" applyAlignment="1">
      <alignment vertical="center"/>
    </xf>
    <xf numFmtId="0" fontId="0" fillId="8" borderId="21" xfId="0"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6" borderId="34" xfId="0" applyFill="1" applyBorder="1" applyAlignment="1">
      <alignment horizontal="center" vertical="center"/>
    </xf>
    <xf numFmtId="0" fontId="0" fillId="7" borderId="35" xfId="0" applyFill="1" applyBorder="1" applyAlignment="1">
      <alignment horizontal="center" vertical="center"/>
    </xf>
    <xf numFmtId="9" fontId="23" fillId="8" borderId="17" xfId="0" applyNumberFormat="1" applyFont="1" applyFill="1" applyBorder="1" applyAlignment="1">
      <alignment horizontal="center" vertical="center"/>
    </xf>
    <xf numFmtId="2" fontId="6" fillId="8" borderId="17" xfId="0" applyNumberFormat="1" applyFont="1" applyFill="1" applyBorder="1" applyAlignment="1">
      <alignment horizontal="right" vertical="center"/>
    </xf>
    <xf numFmtId="2" fontId="0" fillId="0" borderId="36" xfId="0" applyNumberFormat="1" applyBorder="1" applyAlignment="1">
      <alignment horizontal="center" vertical="center"/>
    </xf>
    <xf numFmtId="0" fontId="3" fillId="8" borderId="18" xfId="0" applyFont="1" applyFill="1" applyBorder="1" applyAlignment="1">
      <alignment vertical="center"/>
    </xf>
    <xf numFmtId="0" fontId="3" fillId="8" borderId="1" xfId="0" applyFont="1" applyFill="1" applyBorder="1" applyAlignment="1">
      <alignment vertical="center"/>
    </xf>
    <xf numFmtId="9" fontId="23" fillId="8" borderId="1" xfId="0" applyNumberFormat="1" applyFont="1" applyFill="1" applyBorder="1" applyAlignment="1">
      <alignment horizontal="center" vertical="center"/>
    </xf>
    <xf numFmtId="2" fontId="6" fillId="8" borderId="1" xfId="0" applyNumberFormat="1" applyFont="1" applyFill="1" applyBorder="1" applyAlignment="1">
      <alignment horizontal="right" vertical="center"/>
    </xf>
    <xf numFmtId="2" fontId="0" fillId="0" borderId="34" xfId="0" applyNumberFormat="1" applyBorder="1" applyAlignment="1">
      <alignment horizontal="center" vertical="center"/>
    </xf>
    <xf numFmtId="0" fontId="0" fillId="7" borderId="19" xfId="0" applyFill="1" applyBorder="1" applyAlignment="1">
      <alignment vertical="center"/>
    </xf>
    <xf numFmtId="2" fontId="0" fillId="7" borderId="19" xfId="0" applyNumberFormat="1" applyFill="1" applyBorder="1" applyAlignment="1">
      <alignment horizontal="right" vertical="center"/>
    </xf>
    <xf numFmtId="2" fontId="0" fillId="7" borderId="35" xfId="0" applyNumberFormat="1" applyFill="1" applyBorder="1" applyAlignment="1">
      <alignment horizontal="center" vertical="center"/>
    </xf>
    <xf numFmtId="3" fontId="25" fillId="11" borderId="34" xfId="0" applyNumberFormat="1" applyFont="1" applyFill="1" applyBorder="1" applyAlignment="1">
      <alignment horizontal="center" vertical="center" wrapText="1"/>
    </xf>
    <xf numFmtId="0" fontId="0" fillId="0" borderId="0" xfId="0" applyAlignment="1">
      <alignment horizontal="center" vertical="center"/>
    </xf>
    <xf numFmtId="15" fontId="35" fillId="17" borderId="15" xfId="2" applyNumberFormat="1" applyFont="1" applyFill="1"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15" fontId="35" fillId="17" borderId="1" xfId="2" applyNumberFormat="1" applyFont="1" applyFill="1" applyBorder="1" applyAlignment="1">
      <alignment horizontal="center" vertical="center"/>
    </xf>
    <xf numFmtId="0" fontId="41" fillId="0" borderId="20" xfId="0" applyFont="1" applyBorder="1" applyAlignment="1">
      <alignment horizontal="center" vertical="center"/>
    </xf>
    <xf numFmtId="0" fontId="41" fillId="0" borderId="23" xfId="0" applyFont="1" applyBorder="1" applyAlignment="1">
      <alignment horizontal="center" vertical="center"/>
    </xf>
    <xf numFmtId="0" fontId="41" fillId="0" borderId="21" xfId="0" applyFont="1" applyBorder="1" applyAlignment="1">
      <alignment horizontal="center" vertical="center"/>
    </xf>
    <xf numFmtId="0" fontId="0" fillId="8" borderId="20" xfId="0" applyFill="1" applyBorder="1" applyAlignment="1">
      <alignment horizontal="center" vertical="center"/>
    </xf>
    <xf numFmtId="0" fontId="0" fillId="8" borderId="23" xfId="0" applyFill="1" applyBorder="1" applyAlignment="1">
      <alignment horizontal="center" vertical="center"/>
    </xf>
    <xf numFmtId="0" fontId="24" fillId="9" borderId="25" xfId="0" applyFont="1" applyFill="1" applyBorder="1" applyAlignment="1">
      <alignment horizontal="center" vertical="center" wrapText="1"/>
    </xf>
    <xf numFmtId="0" fontId="0" fillId="0" borderId="41"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22" fillId="6" borderId="18" xfId="0" applyFont="1" applyFill="1" applyBorder="1" applyAlignment="1">
      <alignment horizontal="right" vertical="center"/>
    </xf>
    <xf numFmtId="0" fontId="22" fillId="6" borderId="1" xfId="0" applyFont="1" applyFill="1" applyBorder="1" applyAlignment="1">
      <alignment horizontal="right" vertical="center"/>
    </xf>
    <xf numFmtId="0" fontId="0" fillId="6" borderId="1" xfId="0" applyFill="1" applyBorder="1" applyAlignment="1">
      <alignment horizontal="center" vertical="center"/>
    </xf>
    <xf numFmtId="0" fontId="26" fillId="9" borderId="20" xfId="0" applyFont="1" applyFill="1" applyBorder="1" applyAlignment="1">
      <alignment horizontal="left" vertical="center" wrapText="1"/>
    </xf>
    <xf numFmtId="0" fontId="26" fillId="9" borderId="23" xfId="0" applyFont="1" applyFill="1" applyBorder="1" applyAlignment="1">
      <alignment horizontal="left" vertical="center" wrapText="1"/>
    </xf>
    <xf numFmtId="0" fontId="26" fillId="9" borderId="21" xfId="0" applyFont="1" applyFill="1" applyBorder="1" applyAlignment="1">
      <alignment horizontal="left" vertical="center" wrapText="1"/>
    </xf>
    <xf numFmtId="0" fontId="22" fillId="7" borderId="39" xfId="0" applyFont="1" applyFill="1" applyBorder="1" applyAlignment="1">
      <alignment horizontal="right" vertical="center" wrapText="1"/>
    </xf>
    <xf numFmtId="0" fontId="22" fillId="7" borderId="19" xfId="0" applyFont="1" applyFill="1" applyBorder="1" applyAlignment="1">
      <alignment horizontal="right" vertical="center" wrapText="1"/>
    </xf>
    <xf numFmtId="0" fontId="0" fillId="7" borderId="19" xfId="0" applyFill="1" applyBorder="1" applyAlignment="1">
      <alignment horizontal="center" vertical="center"/>
    </xf>
    <xf numFmtId="0" fontId="3" fillId="8" borderId="27" xfId="0" applyFont="1" applyFill="1" applyBorder="1" applyAlignment="1">
      <alignment horizontal="left" vertical="center"/>
    </xf>
    <xf numFmtId="0" fontId="3" fillId="8" borderId="37" xfId="0" applyFont="1" applyFill="1" applyBorder="1" applyAlignment="1">
      <alignment horizontal="left" vertical="center"/>
    </xf>
    <xf numFmtId="0" fontId="22" fillId="7" borderId="39" xfId="0" applyFont="1" applyFill="1" applyBorder="1" applyAlignment="1">
      <alignment horizontal="right" vertical="center"/>
    </xf>
    <xf numFmtId="0" fontId="22" fillId="7" borderId="19" xfId="0" applyFont="1" applyFill="1" applyBorder="1" applyAlignment="1">
      <alignment horizontal="right" vertical="center"/>
    </xf>
    <xf numFmtId="0" fontId="15" fillId="0" borderId="27" xfId="1" applyFont="1" applyBorder="1" applyAlignment="1" applyProtection="1">
      <alignment horizontal="left" vertical="center" wrapText="1"/>
    </xf>
    <xf numFmtId="0" fontId="15" fillId="0" borderId="40" xfId="1" applyFont="1" applyBorder="1" applyAlignment="1" applyProtection="1">
      <alignment horizontal="left" vertical="center" wrapText="1"/>
    </xf>
    <xf numFmtId="0" fontId="15" fillId="0" borderId="61" xfId="1" applyFont="1" applyBorder="1" applyAlignment="1" applyProtection="1">
      <alignment horizontal="left" vertical="center" wrapText="1"/>
    </xf>
    <xf numFmtId="0" fontId="26" fillId="11" borderId="28" xfId="0" applyFont="1" applyFill="1" applyBorder="1" applyAlignment="1">
      <alignment horizontal="right" vertical="center" wrapText="1"/>
    </xf>
    <xf numFmtId="0" fontId="26" fillId="11" borderId="30" xfId="0" applyFont="1" applyFill="1" applyBorder="1" applyAlignment="1">
      <alignment horizontal="right" vertical="center" wrapText="1"/>
    </xf>
    <xf numFmtId="0" fontId="26" fillId="11" borderId="9" xfId="0" applyFont="1" applyFill="1" applyBorder="1" applyAlignment="1">
      <alignment horizontal="right" vertical="center" wrapText="1"/>
    </xf>
    <xf numFmtId="0" fontId="26" fillId="12" borderId="32" xfId="0" applyFont="1" applyFill="1" applyBorder="1" applyAlignment="1">
      <alignment horizontal="right" vertical="center" wrapText="1"/>
    </xf>
    <xf numFmtId="0" fontId="26" fillId="12" borderId="12" xfId="0" applyFont="1" applyFill="1" applyBorder="1" applyAlignment="1">
      <alignment horizontal="right" vertical="center" wrapText="1"/>
    </xf>
    <xf numFmtId="0" fontId="26" fillId="12" borderId="29" xfId="0" applyFont="1" applyFill="1" applyBorder="1" applyAlignment="1">
      <alignment horizontal="righ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7" fillId="13" borderId="20" xfId="0" applyFont="1" applyFill="1" applyBorder="1" applyAlignment="1">
      <alignment horizontal="center" vertical="center" wrapText="1"/>
    </xf>
    <xf numFmtId="0" fontId="27" fillId="13" borderId="23" xfId="0" applyFont="1" applyFill="1" applyBorder="1" applyAlignment="1">
      <alignment horizontal="center" vertical="center" wrapText="1"/>
    </xf>
    <xf numFmtId="0" fontId="27" fillId="13" borderId="21" xfId="0" applyFont="1" applyFill="1" applyBorder="1" applyAlignment="1">
      <alignment horizontal="center" vertical="center" wrapText="1"/>
    </xf>
    <xf numFmtId="0" fontId="22" fillId="6" borderId="11" xfId="0" applyFont="1" applyFill="1" applyBorder="1" applyAlignment="1">
      <alignment horizontal="right"/>
    </xf>
    <xf numFmtId="0" fontId="22" fillId="6" borderId="9" xfId="0" applyFont="1" applyFill="1" applyBorder="1" applyAlignment="1">
      <alignment horizontal="right"/>
    </xf>
    <xf numFmtId="0" fontId="24" fillId="10" borderId="20" xfId="0" applyFont="1" applyFill="1" applyBorder="1" applyAlignment="1">
      <alignment horizontal="center" vertical="center"/>
    </xf>
    <xf numFmtId="0" fontId="24" fillId="10" borderId="23" xfId="0" applyFont="1" applyFill="1" applyBorder="1" applyAlignment="1">
      <alignment horizontal="center" vertical="center"/>
    </xf>
    <xf numFmtId="0" fontId="24" fillId="10" borderId="21" xfId="0" applyFont="1" applyFill="1" applyBorder="1" applyAlignment="1">
      <alignment horizontal="center" vertical="center"/>
    </xf>
    <xf numFmtId="0" fontId="22" fillId="7" borderId="16" xfId="0" applyFont="1" applyFill="1" applyBorder="1" applyAlignment="1">
      <alignment horizontal="center" vertical="center"/>
    </xf>
    <xf numFmtId="0" fontId="22" fillId="7" borderId="22" xfId="0" applyFont="1" applyFill="1" applyBorder="1" applyAlignment="1">
      <alignment horizontal="center" vertical="center"/>
    </xf>
    <xf numFmtId="0" fontId="22" fillId="7" borderId="16"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8" fillId="0" borderId="42" xfId="0" applyFont="1" applyBorder="1" applyAlignment="1">
      <alignment horizontal="left" vertical="top" wrapText="1"/>
    </xf>
    <xf numFmtId="0" fontId="18" fillId="0" borderId="0" xfId="0" applyFont="1" applyBorder="1" applyAlignment="1">
      <alignment horizontal="left" vertical="top" wrapText="1"/>
    </xf>
    <xf numFmtId="0" fontId="22" fillId="7" borderId="11" xfId="0" applyFont="1" applyFill="1" applyBorder="1" applyAlignment="1">
      <alignment horizontal="center" vertical="center" wrapText="1"/>
    </xf>
    <xf numFmtId="0" fontId="22" fillId="7" borderId="9" xfId="0" applyFont="1" applyFill="1" applyBorder="1" applyAlignment="1">
      <alignment horizontal="center" vertical="center"/>
    </xf>
    <xf numFmtId="0" fontId="14" fillId="3" borderId="11" xfId="0" applyFont="1" applyFill="1" applyBorder="1" applyAlignment="1" applyProtection="1">
      <alignment horizontal="left"/>
      <protection locked="0"/>
    </xf>
    <xf numFmtId="0" fontId="14" fillId="3" borderId="30" xfId="0" applyFont="1" applyFill="1" applyBorder="1" applyAlignment="1" applyProtection="1">
      <alignment horizontal="left"/>
      <protection locked="0"/>
    </xf>
    <xf numFmtId="0" fontId="14" fillId="3" borderId="9" xfId="0" applyFont="1" applyFill="1" applyBorder="1" applyAlignment="1" applyProtection="1">
      <alignment horizontal="left"/>
      <protection locked="0"/>
    </xf>
    <xf numFmtId="0" fontId="16" fillId="4" borderId="1" xfId="1" applyFont="1" applyFill="1" applyBorder="1" applyAlignment="1" applyProtection="1">
      <alignment horizontal="left" vertical="top" wrapText="1"/>
    </xf>
    <xf numFmtId="0" fontId="2" fillId="4" borderId="1" xfId="0" applyFont="1" applyFill="1" applyBorder="1" applyAlignment="1">
      <alignment horizontal="center" vertical="top"/>
    </xf>
    <xf numFmtId="0" fontId="10" fillId="5" borderId="0" xfId="0" applyFont="1" applyFill="1" applyAlignment="1">
      <alignment horizontal="center" vertical="top"/>
    </xf>
    <xf numFmtId="0" fontId="2" fillId="4" borderId="9" xfId="0" applyFont="1" applyFill="1" applyBorder="1" applyAlignment="1">
      <alignment horizontal="center" vertical="top"/>
    </xf>
    <xf numFmtId="0" fontId="10" fillId="4" borderId="1" xfId="0" applyFont="1" applyFill="1" applyBorder="1" applyAlignment="1">
      <alignment horizontal="left"/>
    </xf>
    <xf numFmtId="0" fontId="2" fillId="4" borderId="1" xfId="0" applyFont="1" applyFill="1" applyBorder="1" applyAlignment="1">
      <alignment horizontal="left" vertical="top"/>
    </xf>
    <xf numFmtId="0" fontId="17" fillId="0" borderId="11" xfId="0" applyFont="1" applyBorder="1" applyAlignment="1">
      <alignment vertical="top" wrapText="1"/>
    </xf>
    <xf numFmtId="0" fontId="17" fillId="0" borderId="30" xfId="0" applyFont="1" applyBorder="1" applyAlignment="1">
      <alignment vertical="top" wrapText="1"/>
    </xf>
    <xf numFmtId="0" fontId="17" fillId="0" borderId="9" xfId="0" applyFont="1" applyBorder="1" applyAlignment="1">
      <alignment vertical="top" wrapText="1"/>
    </xf>
    <xf numFmtId="0" fontId="15" fillId="0" borderId="0" xfId="1" applyFont="1" applyAlignment="1" applyProtection="1">
      <alignment horizontal="left" vertical="top" wrapText="1"/>
    </xf>
    <xf numFmtId="0" fontId="13" fillId="2" borderId="1" xfId="0" applyFont="1" applyFill="1" applyBorder="1" applyAlignment="1">
      <alignment horizontal="center" vertical="top" wrapText="1"/>
    </xf>
    <xf numFmtId="0" fontId="2" fillId="3" borderId="1" xfId="0" applyFont="1" applyFill="1" applyBorder="1" applyAlignment="1">
      <alignment horizontal="left" wrapText="1"/>
    </xf>
    <xf numFmtId="3" fontId="13" fillId="2" borderId="11" xfId="0" applyNumberFormat="1" applyFont="1" applyFill="1" applyBorder="1" applyAlignment="1">
      <alignment horizontal="right" vertical="top" wrapText="1"/>
    </xf>
    <xf numFmtId="3" fontId="13" fillId="2" borderId="30" xfId="0" applyNumberFormat="1" applyFont="1" applyFill="1" applyBorder="1" applyAlignment="1">
      <alignment horizontal="right" vertical="top" wrapText="1"/>
    </xf>
    <xf numFmtId="3" fontId="13" fillId="2" borderId="9" xfId="0" applyNumberFormat="1" applyFont="1" applyFill="1" applyBorder="1" applyAlignment="1">
      <alignment horizontal="right" vertical="top" wrapText="1"/>
    </xf>
    <xf numFmtId="0" fontId="2" fillId="4" borderId="1" xfId="0" applyFont="1" applyFill="1" applyBorder="1" applyAlignment="1">
      <alignment horizontal="left" vertical="center" wrapText="1"/>
    </xf>
    <xf numFmtId="0" fontId="2" fillId="2" borderId="22" xfId="0" applyFont="1" applyFill="1" applyBorder="1" applyAlignment="1">
      <alignment horizontal="left" vertical="top" wrapText="1"/>
    </xf>
    <xf numFmtId="0" fontId="2" fillId="4" borderId="1" xfId="0" applyFont="1" applyFill="1" applyBorder="1" applyAlignment="1">
      <alignment horizontal="left" vertical="top" wrapText="1"/>
    </xf>
    <xf numFmtId="0" fontId="10" fillId="5" borderId="42" xfId="0" applyFont="1" applyFill="1" applyBorder="1" applyAlignment="1">
      <alignment horizontal="left" vertical="top"/>
    </xf>
    <xf numFmtId="0" fontId="10" fillId="5" borderId="0" xfId="0" applyFont="1" applyFill="1" applyBorder="1" applyAlignment="1">
      <alignment horizontal="left" vertical="top"/>
    </xf>
    <xf numFmtId="0" fontId="0" fillId="5" borderId="0" xfId="0" applyFill="1" applyAlignment="1">
      <alignment horizontal="left"/>
    </xf>
    <xf numFmtId="0" fontId="2" fillId="4" borderId="2" xfId="0" applyFont="1" applyFill="1" applyBorder="1" applyAlignment="1">
      <alignment horizontal="center" vertical="center"/>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center"/>
    </xf>
    <xf numFmtId="0" fontId="2" fillId="2" borderId="1" xfId="0" applyFont="1" applyFill="1" applyBorder="1" applyAlignment="1">
      <alignment horizontal="left" vertical="top" wrapText="1"/>
    </xf>
    <xf numFmtId="0" fontId="15" fillId="0" borderId="0" xfId="1" applyFont="1" applyAlignment="1" applyProtection="1">
      <alignment horizontal="left"/>
    </xf>
    <xf numFmtId="0" fontId="2" fillId="4" borderId="15" xfId="0" applyFont="1" applyFill="1" applyBorder="1" applyAlignment="1">
      <alignment horizontal="center" vertical="top"/>
    </xf>
    <xf numFmtId="0" fontId="2" fillId="4" borderId="16" xfId="0" applyFont="1" applyFill="1" applyBorder="1" applyAlignment="1">
      <alignment horizontal="center" vertical="top"/>
    </xf>
    <xf numFmtId="0" fontId="2" fillId="4" borderId="22" xfId="0" applyFont="1" applyFill="1" applyBorder="1" applyAlignment="1">
      <alignment horizontal="center" vertical="top"/>
    </xf>
    <xf numFmtId="0" fontId="5" fillId="0" borderId="42" xfId="0" applyFont="1" applyFill="1" applyBorder="1" applyAlignment="1">
      <alignment vertical="top" wrapText="1"/>
    </xf>
    <xf numFmtId="0" fontId="6" fillId="0" borderId="0" xfId="0" applyFont="1" applyBorder="1" applyAlignment="1">
      <alignment wrapText="1"/>
    </xf>
    <xf numFmtId="0" fontId="0" fillId="0" borderId="0" xfId="0" applyAlignment="1"/>
    <xf numFmtId="0" fontId="11" fillId="0" borderId="42" xfId="0" applyFont="1" applyBorder="1" applyAlignment="1">
      <alignment vertical="top" wrapText="1"/>
    </xf>
    <xf numFmtId="0" fontId="11" fillId="0" borderId="0" xfId="0" applyFont="1" applyBorder="1" applyAlignment="1">
      <alignment vertical="top" wrapText="1"/>
    </xf>
    <xf numFmtId="0" fontId="22" fillId="0" borderId="0" xfId="0" applyFont="1" applyAlignment="1">
      <alignment horizontal="center"/>
    </xf>
    <xf numFmtId="0" fontId="2" fillId="7" borderId="2" xfId="0" applyFont="1" applyFill="1" applyBorder="1" applyAlignment="1">
      <alignment vertical="top" wrapText="1"/>
    </xf>
    <xf numFmtId="0" fontId="0" fillId="7" borderId="2" xfId="0" applyFill="1" applyBorder="1" applyAlignment="1">
      <alignment vertical="top" wrapText="1"/>
    </xf>
    <xf numFmtId="0" fontId="0" fillId="7" borderId="5" xfId="0" applyFill="1" applyBorder="1" applyAlignment="1">
      <alignment vertical="top" wrapText="1"/>
    </xf>
    <xf numFmtId="0" fontId="2" fillId="7" borderId="5" xfId="0" applyFont="1" applyFill="1" applyBorder="1" applyAlignment="1">
      <alignment horizontal="center" vertical="top" wrapText="1"/>
    </xf>
    <xf numFmtId="0" fontId="0" fillId="7" borderId="13" xfId="0" applyFill="1" applyBorder="1" applyAlignment="1">
      <alignment horizontal="center"/>
    </xf>
    <xf numFmtId="0" fontId="2" fillId="7" borderId="43" xfId="0" applyFont="1" applyFill="1" applyBorder="1" applyAlignment="1">
      <alignment horizontal="center" vertical="top" wrapText="1"/>
    </xf>
    <xf numFmtId="0" fontId="2" fillId="7" borderId="7" xfId="0" applyFont="1" applyFill="1" applyBorder="1" applyAlignment="1">
      <alignment horizontal="center" vertical="top" wrapText="1"/>
    </xf>
    <xf numFmtId="0" fontId="2" fillId="7" borderId="1" xfId="0" applyFont="1" applyFill="1" applyBorder="1" applyAlignment="1">
      <alignment horizontal="center" vertical="top" wrapText="1"/>
    </xf>
    <xf numFmtId="0" fontId="2" fillId="7" borderId="3" xfId="0" applyFont="1" applyFill="1" applyBorder="1" applyAlignment="1">
      <alignment horizontal="center" vertical="top" wrapText="1"/>
    </xf>
    <xf numFmtId="0" fontId="0" fillId="7" borderId="3" xfId="0" applyFill="1" applyBorder="1" applyAlignment="1">
      <alignment horizontal="center" vertical="top"/>
    </xf>
    <xf numFmtId="0" fontId="0" fillId="7" borderId="6" xfId="0" applyFill="1" applyBorder="1" applyAlignment="1">
      <alignment horizontal="center" vertical="top"/>
    </xf>
    <xf numFmtId="0" fontId="2" fillId="7" borderId="5" xfId="0" applyFont="1" applyFill="1" applyBorder="1" applyAlignment="1">
      <alignment horizontal="center" vertical="top"/>
    </xf>
    <xf numFmtId="0" fontId="0" fillId="7" borderId="4" xfId="0" applyFill="1" applyBorder="1" applyAlignment="1">
      <alignment horizontal="center" vertical="top"/>
    </xf>
    <xf numFmtId="0" fontId="2" fillId="7" borderId="2" xfId="0" applyFont="1" applyFill="1" applyBorder="1" applyAlignment="1">
      <alignment horizontal="center" vertical="center"/>
    </xf>
    <xf numFmtId="0" fontId="2" fillId="7" borderId="2" xfId="0" applyFont="1" applyFill="1" applyBorder="1" applyAlignment="1">
      <alignment horizontal="center" vertical="top" wrapText="1"/>
    </xf>
    <xf numFmtId="0" fontId="7" fillId="4" borderId="1" xfId="0" applyFont="1" applyFill="1" applyBorder="1" applyAlignment="1">
      <alignment vertical="top" wrapText="1"/>
    </xf>
    <xf numFmtId="0" fontId="7" fillId="4" borderId="1" xfId="0" applyFont="1" applyFill="1" applyBorder="1" applyAlignment="1">
      <alignment vertical="top"/>
    </xf>
    <xf numFmtId="0" fontId="2" fillId="4" borderId="45" xfId="0" applyFont="1" applyFill="1" applyBorder="1" applyAlignment="1">
      <alignment horizontal="center"/>
    </xf>
    <xf numFmtId="0" fontId="2" fillId="4" borderId="46" xfId="0" applyFont="1" applyFill="1" applyBorder="1" applyAlignment="1">
      <alignment horizontal="center"/>
    </xf>
    <xf numFmtId="0" fontId="2" fillId="4" borderId="47" xfId="0" applyFont="1" applyFill="1" applyBorder="1" applyAlignment="1">
      <alignment horizontal="center"/>
    </xf>
    <xf numFmtId="0" fontId="11" fillId="0" borderId="10" xfId="0" applyFont="1" applyBorder="1" applyAlignment="1">
      <alignment vertical="top" wrapText="1"/>
    </xf>
    <xf numFmtId="0" fontId="6" fillId="0" borderId="10" xfId="0" applyFont="1" applyBorder="1" applyAlignment="1">
      <alignment vertical="top"/>
    </xf>
    <xf numFmtId="0" fontId="2" fillId="9" borderId="71" xfId="2" applyFont="1" applyFill="1" applyBorder="1" applyAlignment="1">
      <alignment horizontal="center" vertical="center" wrapText="1"/>
    </xf>
    <xf numFmtId="0" fontId="2" fillId="9" borderId="75" xfId="2" applyFont="1" applyFill="1" applyBorder="1" applyAlignment="1">
      <alignment horizontal="center" vertical="center"/>
    </xf>
    <xf numFmtId="0" fontId="2" fillId="9" borderId="68" xfId="2" applyFont="1" applyFill="1" applyBorder="1" applyAlignment="1">
      <alignment horizontal="center" vertical="center"/>
    </xf>
    <xf numFmtId="0" fontId="2" fillId="18" borderId="71" xfId="2" applyFont="1" applyFill="1" applyBorder="1" applyAlignment="1">
      <alignment horizontal="center" vertical="center" wrapText="1"/>
    </xf>
    <xf numFmtId="0" fontId="2" fillId="18" borderId="76" xfId="2" applyFont="1" applyFill="1" applyBorder="1" applyAlignment="1">
      <alignment horizontal="center" vertical="center" wrapText="1"/>
    </xf>
    <xf numFmtId="0" fontId="2" fillId="7" borderId="20" xfId="2" applyFont="1" applyFill="1" applyBorder="1" applyAlignment="1">
      <alignment horizontal="left"/>
    </xf>
    <xf numFmtId="0" fontId="2" fillId="7" borderId="23" xfId="2" applyFont="1" applyFill="1" applyBorder="1" applyAlignment="1">
      <alignment horizontal="left"/>
    </xf>
    <xf numFmtId="0" fontId="2" fillId="7" borderId="21" xfId="2" applyFont="1" applyFill="1" applyBorder="1" applyAlignment="1">
      <alignment horizontal="left"/>
    </xf>
    <xf numFmtId="0" fontId="2" fillId="9" borderId="75" xfId="2" applyFont="1" applyFill="1" applyBorder="1" applyAlignment="1">
      <alignment horizontal="center" vertical="center" wrapText="1"/>
    </xf>
    <xf numFmtId="0" fontId="2" fillId="9" borderId="68" xfId="2" applyFont="1" applyFill="1" applyBorder="1" applyAlignment="1">
      <alignment horizontal="center" vertical="center" wrapText="1"/>
    </xf>
    <xf numFmtId="0" fontId="33" fillId="0" borderId="0" xfId="3" applyAlignment="1" applyProtection="1"/>
    <xf numFmtId="0" fontId="2" fillId="18" borderId="71" xfId="2" applyFont="1" applyFill="1" applyBorder="1" applyAlignment="1">
      <alignment horizontal="center" vertical="center"/>
    </xf>
    <xf numFmtId="0" fontId="2" fillId="18" borderId="76" xfId="2" applyFont="1" applyFill="1" applyBorder="1" applyAlignment="1">
      <alignment horizontal="center" vertical="center"/>
    </xf>
    <xf numFmtId="0" fontId="21" fillId="7" borderId="72" xfId="2" applyFont="1" applyFill="1" applyBorder="1" applyAlignment="1">
      <alignment horizontal="center" vertical="center"/>
    </xf>
    <xf numFmtId="0" fontId="21" fillId="7" borderId="73" xfId="2" applyFont="1" applyFill="1" applyBorder="1" applyAlignment="1">
      <alignment horizontal="center" vertical="center"/>
    </xf>
    <xf numFmtId="0" fontId="21" fillId="7" borderId="74" xfId="2" applyFont="1" applyFill="1" applyBorder="1" applyAlignment="1">
      <alignment horizontal="center" vertical="center"/>
    </xf>
    <xf numFmtId="0" fontId="21" fillId="10" borderId="72" xfId="2" applyFont="1" applyFill="1" applyBorder="1" applyAlignment="1">
      <alignment horizontal="center" vertical="center"/>
    </xf>
    <xf numFmtId="0" fontId="21" fillId="10" borderId="73" xfId="2" applyFont="1" applyFill="1" applyBorder="1" applyAlignment="1">
      <alignment horizontal="center" vertical="center"/>
    </xf>
    <xf numFmtId="0" fontId="21" fillId="10" borderId="74" xfId="2" applyFont="1" applyFill="1" applyBorder="1" applyAlignment="1">
      <alignment horizontal="center" vertical="center"/>
    </xf>
    <xf numFmtId="0" fontId="21" fillId="19" borderId="72" xfId="2" applyFont="1" applyFill="1" applyBorder="1" applyAlignment="1">
      <alignment horizontal="center" vertical="center"/>
    </xf>
    <xf numFmtId="0" fontId="21" fillId="19" borderId="73" xfId="2" applyFont="1" applyFill="1" applyBorder="1" applyAlignment="1">
      <alignment horizontal="center" vertical="center"/>
    </xf>
    <xf numFmtId="0" fontId="21" fillId="19" borderId="74" xfId="2" applyFont="1" applyFill="1" applyBorder="1" applyAlignment="1">
      <alignment horizontal="center" vertical="center"/>
    </xf>
    <xf numFmtId="0" fontId="11" fillId="0" borderId="11" xfId="0" applyFont="1" applyBorder="1" applyAlignment="1" applyProtection="1">
      <alignment horizontal="left" vertical="top" wrapText="1"/>
    </xf>
    <xf numFmtId="0" fontId="11" fillId="0" borderId="30" xfId="0" applyFont="1" applyBorder="1" applyAlignment="1" applyProtection="1">
      <alignment horizontal="left" vertical="top" wrapText="1"/>
    </xf>
    <xf numFmtId="0" fontId="11" fillId="0" borderId="9" xfId="0" applyFont="1" applyBorder="1" applyAlignment="1" applyProtection="1">
      <alignment horizontal="left" vertical="top" wrapText="1"/>
    </xf>
    <xf numFmtId="0" fontId="2" fillId="8" borderId="11" xfId="0" applyFont="1" applyFill="1" applyBorder="1" applyAlignment="1" applyProtection="1">
      <alignment horizontal="left" wrapText="1"/>
    </xf>
    <xf numFmtId="0" fontId="2" fillId="8" borderId="30" xfId="0" applyFont="1" applyFill="1" applyBorder="1" applyAlignment="1" applyProtection="1">
      <alignment horizontal="left" wrapText="1"/>
    </xf>
    <xf numFmtId="0" fontId="2" fillId="8" borderId="9" xfId="0" applyFont="1" applyFill="1" applyBorder="1" applyAlignment="1" applyProtection="1">
      <alignment horizontal="left" wrapText="1"/>
    </xf>
    <xf numFmtId="0" fontId="4" fillId="8" borderId="0" xfId="1" applyFill="1" applyAlignment="1" applyProtection="1"/>
    <xf numFmtId="0" fontId="34" fillId="13" borderId="27" xfId="0" applyFont="1" applyFill="1" applyBorder="1" applyAlignment="1">
      <alignment horizontal="center" vertical="center" wrapText="1"/>
    </xf>
    <xf numFmtId="0" fontId="34" fillId="13" borderId="40" xfId="0" applyFont="1" applyFill="1" applyBorder="1" applyAlignment="1">
      <alignment horizontal="center" vertical="center" wrapText="1"/>
    </xf>
    <xf numFmtId="0" fontId="34" fillId="13" borderId="61" xfId="0" applyFont="1" applyFill="1" applyBorder="1" applyAlignment="1">
      <alignment horizontal="center" vertical="center" wrapText="1"/>
    </xf>
    <xf numFmtId="0" fontId="2" fillId="10" borderId="20" xfId="0" applyFont="1" applyFill="1" applyBorder="1" applyAlignment="1">
      <alignment horizontal="right"/>
    </xf>
    <xf numFmtId="0" fontId="2" fillId="10" borderId="70" xfId="0" applyFont="1" applyFill="1" applyBorder="1" applyAlignment="1">
      <alignment horizontal="right"/>
    </xf>
    <xf numFmtId="0" fontId="22" fillId="7" borderId="20" xfId="0" applyFont="1" applyFill="1" applyBorder="1" applyAlignment="1">
      <alignment horizontal="right"/>
    </xf>
    <xf numFmtId="0" fontId="22" fillId="7" borderId="21" xfId="0" applyFont="1" applyFill="1" applyBorder="1" applyAlignment="1">
      <alignment horizontal="right"/>
    </xf>
    <xf numFmtId="0" fontId="2" fillId="10" borderId="21" xfId="0" applyFont="1" applyFill="1" applyBorder="1" applyAlignment="1">
      <alignment horizontal="right"/>
    </xf>
    <xf numFmtId="0" fontId="5" fillId="0" borderId="11" xfId="0" applyFont="1" applyFill="1" applyBorder="1" applyAlignment="1" applyProtection="1">
      <alignment horizontal="left" vertical="top" wrapText="1"/>
    </xf>
    <xf numFmtId="0" fontId="5" fillId="0" borderId="30"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22" fillId="14" borderId="69" xfId="0" applyFont="1" applyFill="1" applyBorder="1" applyAlignment="1">
      <alignment horizontal="center" vertical="center" wrapText="1"/>
    </xf>
    <xf numFmtId="0" fontId="22" fillId="14" borderId="48" xfId="0" applyFont="1" applyFill="1" applyBorder="1" applyAlignment="1">
      <alignment horizontal="center" vertical="center" wrapText="1"/>
    </xf>
    <xf numFmtId="0" fontId="22" fillId="14" borderId="67" xfId="0" applyFont="1" applyFill="1" applyBorder="1" applyAlignment="1">
      <alignment horizontal="center" vertical="center" wrapText="1"/>
    </xf>
    <xf numFmtId="0" fontId="40" fillId="11" borderId="58" xfId="0" applyFont="1" applyFill="1" applyBorder="1" applyAlignment="1">
      <alignment horizontal="center" vertical="center" wrapText="1"/>
    </xf>
    <xf numFmtId="0" fontId="40" fillId="11" borderId="0" xfId="0" applyFont="1" applyFill="1" applyBorder="1" applyAlignment="1">
      <alignment horizontal="center" vertical="center" wrapText="1"/>
    </xf>
    <xf numFmtId="0" fontId="40" fillId="11" borderId="63" xfId="0" applyFont="1" applyFill="1" applyBorder="1" applyAlignment="1">
      <alignment horizontal="center" vertical="center" wrapText="1"/>
    </xf>
    <xf numFmtId="0" fontId="4" fillId="0" borderId="0" xfId="1" applyAlignment="1" applyProtection="1"/>
    <xf numFmtId="0" fontId="2" fillId="7" borderId="50" xfId="0" applyFont="1" applyFill="1" applyBorder="1" applyAlignment="1">
      <alignment horizontal="center" vertical="top"/>
    </xf>
    <xf numFmtId="0" fontId="2" fillId="7" borderId="51" xfId="0" applyFont="1" applyFill="1" applyBorder="1" applyAlignment="1">
      <alignment horizontal="center" vertical="top"/>
    </xf>
    <xf numFmtId="0" fontId="2" fillId="7" borderId="52" xfId="0" applyFont="1" applyFill="1" applyBorder="1" applyAlignment="1">
      <alignment horizontal="center" vertical="top"/>
    </xf>
    <xf numFmtId="0" fontId="2" fillId="7" borderId="13" xfId="0" applyFont="1" applyFill="1" applyBorder="1" applyAlignment="1">
      <alignment horizontal="center" vertical="top"/>
    </xf>
    <xf numFmtId="0" fontId="2" fillId="7" borderId="4" xfId="0" applyFont="1" applyFill="1" applyBorder="1" applyAlignment="1">
      <alignment horizontal="center" vertical="top"/>
    </xf>
    <xf numFmtId="0" fontId="2" fillId="7" borderId="53" xfId="0" applyFont="1" applyFill="1" applyBorder="1" applyAlignment="1">
      <alignment horizontal="center" vertical="top" wrapText="1"/>
    </xf>
    <xf numFmtId="0" fontId="2" fillId="7" borderId="54" xfId="0" applyFont="1" applyFill="1" applyBorder="1" applyAlignment="1">
      <alignment horizontal="center" vertical="top" wrapText="1"/>
    </xf>
    <xf numFmtId="0" fontId="2" fillId="7" borderId="55" xfId="0" applyFont="1" applyFill="1" applyBorder="1" applyAlignment="1">
      <alignment horizontal="center" vertical="top" wrapText="1"/>
    </xf>
    <xf numFmtId="0" fontId="2" fillId="7" borderId="15" xfId="0" applyFont="1" applyFill="1" applyBorder="1" applyAlignment="1">
      <alignment horizontal="center" vertical="top" wrapText="1"/>
    </xf>
    <xf numFmtId="0" fontId="2" fillId="7" borderId="16" xfId="0" applyFont="1" applyFill="1" applyBorder="1" applyAlignment="1">
      <alignment horizontal="center" vertical="top" wrapText="1"/>
    </xf>
    <xf numFmtId="0" fontId="2" fillId="7" borderId="56" xfId="0" applyFont="1" applyFill="1" applyBorder="1" applyAlignment="1">
      <alignment horizontal="center" vertical="top" wrapText="1"/>
    </xf>
    <xf numFmtId="0" fontId="2" fillId="7" borderId="50" xfId="0" applyFont="1" applyFill="1" applyBorder="1" applyAlignment="1">
      <alignment horizontal="center" vertical="top" wrapText="1"/>
    </xf>
    <xf numFmtId="0" fontId="2" fillId="7" borderId="51" xfId="0" applyFont="1" applyFill="1" applyBorder="1" applyAlignment="1">
      <alignment horizontal="center" vertical="top" wrapText="1"/>
    </xf>
    <xf numFmtId="0" fontId="2" fillId="7" borderId="57" xfId="0" applyFont="1" applyFill="1" applyBorder="1" applyAlignment="1">
      <alignment horizontal="center" vertical="top" wrapText="1"/>
    </xf>
    <xf numFmtId="0" fontId="2" fillId="7" borderId="43" xfId="0" applyFont="1" applyFill="1" applyBorder="1" applyAlignment="1">
      <alignment horizontal="center" vertical="center"/>
    </xf>
    <xf numFmtId="0" fontId="2" fillId="7" borderId="44" xfId="0" applyFont="1" applyFill="1" applyBorder="1" applyAlignment="1">
      <alignment horizontal="center" vertical="center"/>
    </xf>
    <xf numFmtId="0" fontId="2" fillId="7" borderId="3" xfId="0" applyFont="1" applyFill="1" applyBorder="1" applyAlignment="1">
      <alignment horizontal="center" vertical="center"/>
    </xf>
    <xf numFmtId="0" fontId="0" fillId="4" borderId="7" xfId="0" applyFill="1" applyBorder="1" applyAlignment="1">
      <alignment horizontal="left" vertical="top" wrapText="1"/>
    </xf>
    <xf numFmtId="0" fontId="0" fillId="4" borderId="14" xfId="0" applyFill="1" applyBorder="1" applyAlignment="1">
      <alignment horizontal="left" vertical="top" wrapText="1"/>
    </xf>
    <xf numFmtId="0" fontId="0" fillId="4" borderId="49" xfId="0" applyFill="1" applyBorder="1" applyAlignment="1">
      <alignment horizontal="left" vertical="top" wrapText="1"/>
    </xf>
    <xf numFmtId="0" fontId="11" fillId="0" borderId="12" xfId="0" applyFont="1" applyBorder="1" applyAlignment="1">
      <alignment horizontal="left" vertical="top" wrapText="1"/>
    </xf>
  </cellXfs>
  <cellStyles count="4">
    <cellStyle name="Hyperlink" xfId="1" builtinId="8"/>
    <cellStyle name="Hyperlink 2" xfId="3" xr:uid="{8F1A2D40-BE95-423C-B49E-1D7A5923D0A4}"/>
    <cellStyle name="Normal" xfId="0" builtinId="0"/>
    <cellStyle name="Normal 2" xfId="2" xr:uid="{C0484FCB-E29C-496A-8F83-17ADBB9E4BD7}"/>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dbi.sharepoint.com/02.%20iWork/01.%20Project_Live/900_DC_DR_Infra%20OutSourcing/09.%20on.iTxn/19.%202016.01.14%20DC_DR_IMO_RfP_II_Issue/1.%20RFP_II/OLD.04.%20Annexures_17_Commercial%20b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_Commercial Summary"/>
      <sheetName val="1_Managed Services"/>
      <sheetName val="Commercial Summary Sheet"/>
      <sheetName val="Cost of Managed Services"/>
      <sheetName val="2_AMC Cost for DC &amp; DR"/>
      <sheetName val="AMC Cost for NW &amp; Security Equi"/>
      <sheetName val="3_Contracted Rate Chart"/>
      <sheetName val="AMC Cost for DC, DR &amp; Remot (2"/>
    </sheetNames>
    <sheetDataSet>
      <sheetData sheetId="0"/>
      <sheetData sheetId="1"/>
      <sheetData sheetId="2"/>
      <sheetData sheetId="3"/>
      <sheetData sheetId="4">
        <row r="30">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row>
      </sheetData>
      <sheetData sheetId="5"/>
      <sheetData sheetId="6">
        <row r="33">
          <cell r="E33">
            <v>0</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 Id="rId7"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 Id="rId2"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 Id="rId1"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 Id="rId6"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 Id="rId5"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 Id="rId4"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idbi.sharepoint.com/sites/ITV_Mumbai_Team/Shared%20Documents/ITV_MUMBAI/01.0%20Projects.Live/Documents%20and%20Settings/atopdar/Local%20Settings/Temp/Temporary%20Directory%201%20for%20SIDBI.Outsourcing.RfP.Annexure.zip/Annexures/Annexure%20XIV.Response%20to%20the%20commercial%20bid.xls"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44"/>
  <sheetViews>
    <sheetView tabSelected="1" view="pageBreakPreview" zoomScaleNormal="90" zoomScaleSheetLayoutView="100" workbookViewId="0">
      <selection activeCell="L44" sqref="L44"/>
    </sheetView>
  </sheetViews>
  <sheetFormatPr defaultRowHeight="12.75" x14ac:dyDescent="0.2"/>
  <cols>
    <col min="1" max="1" width="9.140625" style="105"/>
    <col min="2" max="2" width="2.140625" style="104" customWidth="1"/>
    <col min="3" max="4" width="9.140625" style="105"/>
    <col min="5" max="5" width="9.42578125" style="105" customWidth="1"/>
    <col min="6" max="6" width="16.140625" style="105" customWidth="1"/>
    <col min="7" max="7" width="9.140625" style="105" customWidth="1"/>
    <col min="8" max="8" width="13.85546875" style="105" customWidth="1"/>
    <col min="9" max="9" width="26.140625" style="275" customWidth="1"/>
    <col min="10" max="10" width="1.5703125" style="104" customWidth="1"/>
    <col min="11" max="11" width="17.42578125" style="105" customWidth="1"/>
    <col min="12" max="17" width="9.140625" style="105"/>
    <col min="18" max="18" width="9.140625" style="105" customWidth="1"/>
    <col min="19" max="16384" width="9.140625" style="105"/>
  </cols>
  <sheetData>
    <row r="2" spans="3:9" s="104" customFormat="1" ht="7.5" customHeight="1" thickBot="1" x14ac:dyDescent="0.25">
      <c r="I2" s="254"/>
    </row>
    <row r="3" spans="3:9" ht="24.75" customHeight="1" thickBot="1" x14ac:dyDescent="0.25">
      <c r="C3" s="280" t="s">
        <v>270</v>
      </c>
      <c r="D3" s="281"/>
      <c r="E3" s="281"/>
      <c r="F3" s="281"/>
      <c r="G3" s="281"/>
      <c r="H3" s="281"/>
      <c r="I3" s="282"/>
    </row>
    <row r="4" spans="3:9" ht="15.75" thickBot="1" x14ac:dyDescent="0.25">
      <c r="C4" s="255" t="s">
        <v>198</v>
      </c>
      <c r="D4" s="256"/>
      <c r="E4" s="283"/>
      <c r="F4" s="284"/>
      <c r="G4" s="257"/>
      <c r="H4" s="257"/>
      <c r="I4" s="258"/>
    </row>
    <row r="5" spans="3:9" ht="51.75" customHeight="1" thickBot="1" x14ac:dyDescent="0.25">
      <c r="C5" s="99" t="s">
        <v>199</v>
      </c>
      <c r="D5" s="100" t="s">
        <v>200</v>
      </c>
      <c r="E5" s="285" t="s">
        <v>271</v>
      </c>
      <c r="F5" s="285"/>
      <c r="G5" s="285" t="s">
        <v>272</v>
      </c>
      <c r="H5" s="285"/>
      <c r="I5" s="101" t="s">
        <v>273</v>
      </c>
    </row>
    <row r="6" spans="3:9" ht="17.25" customHeight="1" x14ac:dyDescent="0.2">
      <c r="C6" s="286" t="s">
        <v>201</v>
      </c>
      <c r="D6" s="118" t="s">
        <v>202</v>
      </c>
      <c r="E6" s="288">
        <f>+'[1]1_Managed Services'!H6</f>
        <v>0</v>
      </c>
      <c r="F6" s="288"/>
      <c r="G6" s="288">
        <f>+'[1]2_AMC Cost for DC &amp; DR'!G30</f>
        <v>0</v>
      </c>
      <c r="H6" s="288"/>
      <c r="I6" s="259">
        <f t="shared" ref="I6:I31" si="0">+E6+G6</f>
        <v>0</v>
      </c>
    </row>
    <row r="7" spans="3:9" ht="17.25" customHeight="1" x14ac:dyDescent="0.2">
      <c r="C7" s="287"/>
      <c r="D7" s="119" t="s">
        <v>203</v>
      </c>
      <c r="E7" s="289">
        <f>+'[1]1_Managed Services'!H7</f>
        <v>0</v>
      </c>
      <c r="F7" s="289"/>
      <c r="G7" s="289">
        <f>+'[1]2_AMC Cost for DC &amp; DR'!H30</f>
        <v>0</v>
      </c>
      <c r="H7" s="289"/>
      <c r="I7" s="260">
        <f t="shared" si="0"/>
        <v>0</v>
      </c>
    </row>
    <row r="8" spans="3:9" ht="17.25" customHeight="1" x14ac:dyDescent="0.2">
      <c r="C8" s="287"/>
      <c r="D8" s="119" t="s">
        <v>204</v>
      </c>
      <c r="E8" s="289">
        <f>+'[1]1_Managed Services'!H8</f>
        <v>0</v>
      </c>
      <c r="F8" s="289"/>
      <c r="G8" s="289">
        <f>+'[1]2_AMC Cost for DC &amp; DR'!I30</f>
        <v>0</v>
      </c>
      <c r="H8" s="289"/>
      <c r="I8" s="260">
        <f t="shared" si="0"/>
        <v>0</v>
      </c>
    </row>
    <row r="9" spans="3:9" ht="17.25" customHeight="1" x14ac:dyDescent="0.2">
      <c r="C9" s="287"/>
      <c r="D9" s="119" t="s">
        <v>205</v>
      </c>
      <c r="E9" s="289">
        <f>+'[1]1_Managed Services'!H9</f>
        <v>0</v>
      </c>
      <c r="F9" s="289"/>
      <c r="G9" s="289">
        <f>+'[1]2_AMC Cost for DC &amp; DR'!J30</f>
        <v>0</v>
      </c>
      <c r="H9" s="289"/>
      <c r="I9" s="260">
        <f t="shared" si="0"/>
        <v>0</v>
      </c>
    </row>
    <row r="10" spans="3:9" ht="15" x14ac:dyDescent="0.2">
      <c r="C10" s="290" t="s">
        <v>0</v>
      </c>
      <c r="D10" s="291"/>
      <c r="E10" s="292">
        <f>+'[1]1_Managed Services'!H10</f>
        <v>0</v>
      </c>
      <c r="F10" s="292"/>
      <c r="G10" s="292">
        <f>+'[1]2_AMC Cost for DC &amp; DR'!K30</f>
        <v>0</v>
      </c>
      <c r="H10" s="292"/>
      <c r="I10" s="261">
        <f>+E10+G10</f>
        <v>0</v>
      </c>
    </row>
    <row r="11" spans="3:9" x14ac:dyDescent="0.2">
      <c r="C11" s="287" t="s">
        <v>206</v>
      </c>
      <c r="D11" s="278" t="s">
        <v>202</v>
      </c>
      <c r="E11" s="288">
        <f>+'[1]1_Managed Services'!H11</f>
        <v>0</v>
      </c>
      <c r="F11" s="288"/>
      <c r="G11" s="288">
        <f>+'[1]2_AMC Cost for DC &amp; DR'!L30</f>
        <v>0</v>
      </c>
      <c r="H11" s="288"/>
      <c r="I11" s="259">
        <f t="shared" si="0"/>
        <v>0</v>
      </c>
    </row>
    <row r="12" spans="3:9" x14ac:dyDescent="0.2">
      <c r="C12" s="287"/>
      <c r="D12" s="277" t="s">
        <v>203</v>
      </c>
      <c r="E12" s="289">
        <f>+'[1]1_Managed Services'!H12</f>
        <v>0</v>
      </c>
      <c r="F12" s="289"/>
      <c r="G12" s="289">
        <f>+'[1]2_AMC Cost for DC &amp; DR'!M30</f>
        <v>0</v>
      </c>
      <c r="H12" s="289"/>
      <c r="I12" s="260">
        <f t="shared" si="0"/>
        <v>0</v>
      </c>
    </row>
    <row r="13" spans="3:9" x14ac:dyDescent="0.2">
      <c r="C13" s="287"/>
      <c r="D13" s="277" t="s">
        <v>204</v>
      </c>
      <c r="E13" s="289">
        <f>+'[1]1_Managed Services'!H13</f>
        <v>0</v>
      </c>
      <c r="F13" s="289"/>
      <c r="G13" s="289">
        <f>+'[1]2_AMC Cost for DC &amp; DR'!N30</f>
        <v>0</v>
      </c>
      <c r="H13" s="289"/>
      <c r="I13" s="260">
        <f t="shared" si="0"/>
        <v>0</v>
      </c>
    </row>
    <row r="14" spans="3:9" x14ac:dyDescent="0.2">
      <c r="C14" s="287"/>
      <c r="D14" s="277" t="s">
        <v>205</v>
      </c>
      <c r="E14" s="289">
        <f>+'[1]1_Managed Services'!H14</f>
        <v>0</v>
      </c>
      <c r="F14" s="289"/>
      <c r="G14" s="289">
        <f>+'[1]2_AMC Cost for DC &amp; DR'!O30</f>
        <v>0</v>
      </c>
      <c r="H14" s="289"/>
      <c r="I14" s="260">
        <f t="shared" si="0"/>
        <v>0</v>
      </c>
    </row>
    <row r="15" spans="3:9" ht="15" x14ac:dyDescent="0.2">
      <c r="C15" s="290" t="s">
        <v>0</v>
      </c>
      <c r="D15" s="291"/>
      <c r="E15" s="292">
        <f>+'[1]1_Managed Services'!H15</f>
        <v>0</v>
      </c>
      <c r="F15" s="292"/>
      <c r="G15" s="292">
        <f>+'[1]2_AMC Cost for DC &amp; DR'!P30</f>
        <v>0</v>
      </c>
      <c r="H15" s="292"/>
      <c r="I15" s="261">
        <f t="shared" si="0"/>
        <v>0</v>
      </c>
    </row>
    <row r="16" spans="3:9" x14ac:dyDescent="0.2">
      <c r="C16" s="287" t="s">
        <v>207</v>
      </c>
      <c r="D16" s="119" t="s">
        <v>202</v>
      </c>
      <c r="E16" s="289">
        <f>+'[1]1_Managed Services'!H16</f>
        <v>0</v>
      </c>
      <c r="F16" s="289"/>
      <c r="G16" s="289">
        <f>+'[1]2_AMC Cost for DC &amp; DR'!Q30</f>
        <v>0</v>
      </c>
      <c r="H16" s="289"/>
      <c r="I16" s="260">
        <f t="shared" si="0"/>
        <v>0</v>
      </c>
    </row>
    <row r="17" spans="3:9" x14ac:dyDescent="0.2">
      <c r="C17" s="287"/>
      <c r="D17" s="119" t="s">
        <v>203</v>
      </c>
      <c r="E17" s="289">
        <f>+'[1]1_Managed Services'!H17</f>
        <v>0</v>
      </c>
      <c r="F17" s="289"/>
      <c r="G17" s="289">
        <f>+'[1]2_AMC Cost for DC &amp; DR'!R30</f>
        <v>0</v>
      </c>
      <c r="H17" s="289"/>
      <c r="I17" s="260">
        <f t="shared" si="0"/>
        <v>0</v>
      </c>
    </row>
    <row r="18" spans="3:9" x14ac:dyDescent="0.2">
      <c r="C18" s="287"/>
      <c r="D18" s="119" t="s">
        <v>204</v>
      </c>
      <c r="E18" s="289">
        <f>+'[1]1_Managed Services'!H18</f>
        <v>0</v>
      </c>
      <c r="F18" s="289"/>
      <c r="G18" s="289">
        <f>+'[1]2_AMC Cost for DC &amp; DR'!S30</f>
        <v>0</v>
      </c>
      <c r="H18" s="289"/>
      <c r="I18" s="260">
        <f t="shared" si="0"/>
        <v>0</v>
      </c>
    </row>
    <row r="19" spans="3:9" x14ac:dyDescent="0.2">
      <c r="C19" s="287"/>
      <c r="D19" s="119" t="s">
        <v>205</v>
      </c>
      <c r="E19" s="289">
        <f>+'[1]1_Managed Services'!H19</f>
        <v>0</v>
      </c>
      <c r="F19" s="289"/>
      <c r="G19" s="289">
        <f>+'[1]2_AMC Cost for DC &amp; DR'!T30</f>
        <v>0</v>
      </c>
      <c r="H19" s="289"/>
      <c r="I19" s="260">
        <f t="shared" si="0"/>
        <v>0</v>
      </c>
    </row>
    <row r="20" spans="3:9" ht="15" x14ac:dyDescent="0.2">
      <c r="C20" s="290" t="s">
        <v>0</v>
      </c>
      <c r="D20" s="291"/>
      <c r="E20" s="292">
        <f>+'[1]1_Managed Services'!H20</f>
        <v>0</v>
      </c>
      <c r="F20" s="292"/>
      <c r="G20" s="292">
        <f>+'[1]2_AMC Cost for DC &amp; DR'!U30</f>
        <v>0</v>
      </c>
      <c r="H20" s="292"/>
      <c r="I20" s="261">
        <f t="shared" si="0"/>
        <v>0</v>
      </c>
    </row>
    <row r="21" spans="3:9" x14ac:dyDescent="0.2">
      <c r="C21" s="287" t="s">
        <v>208</v>
      </c>
      <c r="D21" s="119" t="s">
        <v>202</v>
      </c>
      <c r="E21" s="289">
        <f>+'[1]1_Managed Services'!H21</f>
        <v>0</v>
      </c>
      <c r="F21" s="289"/>
      <c r="G21" s="289">
        <f>+'[1]2_AMC Cost for DC &amp; DR'!V30</f>
        <v>0</v>
      </c>
      <c r="H21" s="289"/>
      <c r="I21" s="260">
        <f t="shared" si="0"/>
        <v>0</v>
      </c>
    </row>
    <row r="22" spans="3:9" x14ac:dyDescent="0.2">
      <c r="C22" s="287"/>
      <c r="D22" s="119" t="s">
        <v>203</v>
      </c>
      <c r="E22" s="289">
        <f>+'[1]1_Managed Services'!H22</f>
        <v>0</v>
      </c>
      <c r="F22" s="289"/>
      <c r="G22" s="289">
        <f>+'[1]2_AMC Cost for DC &amp; DR'!W30</f>
        <v>0</v>
      </c>
      <c r="H22" s="289"/>
      <c r="I22" s="260">
        <f t="shared" si="0"/>
        <v>0</v>
      </c>
    </row>
    <row r="23" spans="3:9" x14ac:dyDescent="0.2">
      <c r="C23" s="287"/>
      <c r="D23" s="119" t="s">
        <v>204</v>
      </c>
      <c r="E23" s="289">
        <f>+'[1]1_Managed Services'!H23</f>
        <v>0</v>
      </c>
      <c r="F23" s="289"/>
      <c r="G23" s="289">
        <f>+'[1]2_AMC Cost for DC &amp; DR'!X30</f>
        <v>0</v>
      </c>
      <c r="H23" s="289"/>
      <c r="I23" s="260">
        <f t="shared" si="0"/>
        <v>0</v>
      </c>
    </row>
    <row r="24" spans="3:9" x14ac:dyDescent="0.2">
      <c r="C24" s="287"/>
      <c r="D24" s="119" t="s">
        <v>205</v>
      </c>
      <c r="E24" s="289">
        <f>+'[1]1_Managed Services'!H24</f>
        <v>0</v>
      </c>
      <c r="F24" s="289"/>
      <c r="G24" s="289">
        <f>+'[1]2_AMC Cost for DC &amp; DR'!Y30</f>
        <v>0</v>
      </c>
      <c r="H24" s="289"/>
      <c r="I24" s="260">
        <f t="shared" si="0"/>
        <v>0</v>
      </c>
    </row>
    <row r="25" spans="3:9" ht="15" x14ac:dyDescent="0.2">
      <c r="C25" s="290" t="s">
        <v>0</v>
      </c>
      <c r="D25" s="291"/>
      <c r="E25" s="292">
        <f>+'[1]1_Managed Services'!H25</f>
        <v>0</v>
      </c>
      <c r="F25" s="292"/>
      <c r="G25" s="292">
        <f>+'[1]2_AMC Cost for DC &amp; DR'!Z30</f>
        <v>0</v>
      </c>
      <c r="H25" s="292"/>
      <c r="I25" s="261">
        <f t="shared" si="0"/>
        <v>0</v>
      </c>
    </row>
    <row r="26" spans="3:9" x14ac:dyDescent="0.2">
      <c r="C26" s="287" t="s">
        <v>209</v>
      </c>
      <c r="D26" s="119" t="s">
        <v>202</v>
      </c>
      <c r="E26" s="289">
        <f>+'[1]1_Managed Services'!H26</f>
        <v>0</v>
      </c>
      <c r="F26" s="289"/>
      <c r="G26" s="289">
        <f>+'[1]2_AMC Cost for DC &amp; DR'!AA30</f>
        <v>0</v>
      </c>
      <c r="H26" s="289"/>
      <c r="I26" s="260">
        <f t="shared" si="0"/>
        <v>0</v>
      </c>
    </row>
    <row r="27" spans="3:9" x14ac:dyDescent="0.2">
      <c r="C27" s="287"/>
      <c r="D27" s="119" t="s">
        <v>203</v>
      </c>
      <c r="E27" s="289">
        <f>+'[1]1_Managed Services'!H27</f>
        <v>0</v>
      </c>
      <c r="F27" s="289"/>
      <c r="G27" s="289">
        <f>+'[1]2_AMC Cost for DC &amp; DR'!AB30</f>
        <v>0</v>
      </c>
      <c r="H27" s="289"/>
      <c r="I27" s="260">
        <f t="shared" si="0"/>
        <v>0</v>
      </c>
    </row>
    <row r="28" spans="3:9" x14ac:dyDescent="0.2">
      <c r="C28" s="287"/>
      <c r="D28" s="119" t="s">
        <v>204</v>
      </c>
      <c r="E28" s="289">
        <f>+'[1]1_Managed Services'!H28</f>
        <v>0</v>
      </c>
      <c r="F28" s="289"/>
      <c r="G28" s="289">
        <f>+'[1]2_AMC Cost for DC &amp; DR'!AC30</f>
        <v>0</v>
      </c>
      <c r="H28" s="289"/>
      <c r="I28" s="260">
        <f t="shared" si="0"/>
        <v>0</v>
      </c>
    </row>
    <row r="29" spans="3:9" x14ac:dyDescent="0.2">
      <c r="C29" s="287"/>
      <c r="D29" s="119" t="s">
        <v>205</v>
      </c>
      <c r="E29" s="289">
        <f>+'[1]1_Managed Services'!H29</f>
        <v>0</v>
      </c>
      <c r="F29" s="289"/>
      <c r="G29" s="289">
        <f>+'[1]2_AMC Cost for DC &amp; DR'!AD30</f>
        <v>0</v>
      </c>
      <c r="H29" s="289"/>
      <c r="I29" s="260">
        <f t="shared" si="0"/>
        <v>0</v>
      </c>
    </row>
    <row r="30" spans="3:9" ht="15" x14ac:dyDescent="0.2">
      <c r="C30" s="290" t="s">
        <v>0</v>
      </c>
      <c r="D30" s="291"/>
      <c r="E30" s="292">
        <f>+'[1]1_Managed Services'!H30</f>
        <v>0</v>
      </c>
      <c r="F30" s="292"/>
      <c r="G30" s="292">
        <f>+'[1]2_AMC Cost for DC &amp; DR'!AE38</f>
        <v>0</v>
      </c>
      <c r="H30" s="292"/>
      <c r="I30" s="261">
        <f t="shared" si="0"/>
        <v>0</v>
      </c>
    </row>
    <row r="31" spans="3:9" ht="15.75" thickBot="1" x14ac:dyDescent="0.25">
      <c r="C31" s="296" t="s">
        <v>41</v>
      </c>
      <c r="D31" s="297"/>
      <c r="E31" s="298">
        <f>+E30+E25+E20+E15+E10</f>
        <v>0</v>
      </c>
      <c r="F31" s="298"/>
      <c r="G31" s="298">
        <f>+G30+G25+G20+G15+G10</f>
        <v>0</v>
      </c>
      <c r="H31" s="298"/>
      <c r="I31" s="262">
        <f t="shared" si="0"/>
        <v>0</v>
      </c>
    </row>
    <row r="32" spans="3:9" x14ac:dyDescent="0.2">
      <c r="C32" s="299" t="s">
        <v>298</v>
      </c>
      <c r="D32" s="300"/>
      <c r="E32" s="263">
        <v>0</v>
      </c>
      <c r="F32" s="264">
        <f>+E31*E32</f>
        <v>0</v>
      </c>
      <c r="G32" s="263">
        <v>0</v>
      </c>
      <c r="H32" s="264">
        <f>+G31*G32</f>
        <v>0</v>
      </c>
      <c r="I32" s="265">
        <f>+F32+H32</f>
        <v>0</v>
      </c>
    </row>
    <row r="33" spans="3:13" x14ac:dyDescent="0.2">
      <c r="C33" s="266" t="s">
        <v>253</v>
      </c>
      <c r="D33" s="267"/>
      <c r="E33" s="268">
        <v>0</v>
      </c>
      <c r="F33" s="269">
        <v>0</v>
      </c>
      <c r="G33" s="268">
        <v>0</v>
      </c>
      <c r="H33" s="269">
        <v>0</v>
      </c>
      <c r="I33" s="270">
        <f t="shared" ref="I33" si="1">+F33+H33</f>
        <v>0</v>
      </c>
    </row>
    <row r="34" spans="3:13" ht="15.75" thickBot="1" x14ac:dyDescent="0.25">
      <c r="C34" s="301" t="s">
        <v>247</v>
      </c>
      <c r="D34" s="302"/>
      <c r="E34" s="271"/>
      <c r="F34" s="272">
        <f>SUM(F32:F33)</f>
        <v>0</v>
      </c>
      <c r="G34" s="271"/>
      <c r="H34" s="272">
        <f>SUM(H32:H33)</f>
        <v>0</v>
      </c>
      <c r="I34" s="273">
        <f>+F34+H34</f>
        <v>0</v>
      </c>
    </row>
    <row r="35" spans="3:13" ht="18.75" customHeight="1" x14ac:dyDescent="0.2">
      <c r="C35" s="303" t="s">
        <v>162</v>
      </c>
      <c r="D35" s="304"/>
      <c r="E35" s="304"/>
      <c r="F35" s="304"/>
      <c r="G35" s="304"/>
      <c r="H35" s="304"/>
      <c r="I35" s="305"/>
    </row>
    <row r="36" spans="3:13" ht="30.75" customHeight="1" x14ac:dyDescent="0.2">
      <c r="C36" s="306" t="s">
        <v>352</v>
      </c>
      <c r="D36" s="307"/>
      <c r="E36" s="307"/>
      <c r="F36" s="307"/>
      <c r="G36" s="307"/>
      <c r="H36" s="308"/>
      <c r="I36" s="274">
        <f>+I31+I34</f>
        <v>0</v>
      </c>
    </row>
    <row r="37" spans="3:13" ht="30.75" customHeight="1" thickBot="1" x14ac:dyDescent="0.25">
      <c r="C37" s="309" t="s">
        <v>345</v>
      </c>
      <c r="D37" s="310"/>
      <c r="E37" s="310"/>
      <c r="F37" s="310"/>
      <c r="G37" s="310"/>
      <c r="H37" s="311"/>
      <c r="I37" s="252">
        <f>+'[1]3_Contracted Rate Chart'!E33</f>
        <v>0</v>
      </c>
      <c r="M37" s="105" t="s">
        <v>346</v>
      </c>
    </row>
    <row r="38" spans="3:13" ht="18.75" customHeight="1" thickBot="1" x14ac:dyDescent="0.25">
      <c r="C38" s="293" t="s">
        <v>278</v>
      </c>
      <c r="D38" s="294"/>
      <c r="E38" s="294"/>
      <c r="F38" s="295"/>
      <c r="G38" s="111" t="s">
        <v>277</v>
      </c>
      <c r="H38" s="110"/>
      <c r="I38" s="253">
        <v>0</v>
      </c>
    </row>
    <row r="39" spans="3:13" ht="18.75" customHeight="1" thickBot="1" x14ac:dyDescent="0.25">
      <c r="C39" s="293" t="s">
        <v>280</v>
      </c>
      <c r="D39" s="294"/>
      <c r="E39" s="294"/>
      <c r="F39" s="295"/>
      <c r="G39" s="111" t="s">
        <v>277</v>
      </c>
      <c r="H39" s="110"/>
      <c r="I39" s="253">
        <v>0</v>
      </c>
    </row>
    <row r="40" spans="3:13" ht="27" customHeight="1" thickBot="1" x14ac:dyDescent="0.25">
      <c r="C40" s="315" t="s">
        <v>342</v>
      </c>
      <c r="D40" s="316"/>
      <c r="E40" s="316"/>
      <c r="F40" s="316"/>
      <c r="G40" s="316"/>
      <c r="H40" s="317"/>
      <c r="I40" s="112">
        <f>SUM(I36:I39)</f>
        <v>0</v>
      </c>
    </row>
    <row r="41" spans="3:13" s="104" customFormat="1" ht="13.5" thickBot="1" x14ac:dyDescent="0.25">
      <c r="I41" s="254"/>
    </row>
    <row r="42" spans="3:13" ht="45" customHeight="1" thickBot="1" x14ac:dyDescent="0.25">
      <c r="C42" s="312" t="s">
        <v>274</v>
      </c>
      <c r="D42" s="313"/>
      <c r="E42" s="313"/>
      <c r="F42" s="313"/>
      <c r="G42" s="313"/>
      <c r="H42" s="313"/>
      <c r="I42" s="314"/>
    </row>
    <row r="43" spans="3:13" ht="42" customHeight="1" thickBot="1" x14ac:dyDescent="0.25">
      <c r="C43" s="312" t="s">
        <v>210</v>
      </c>
      <c r="D43" s="313"/>
      <c r="E43" s="313"/>
      <c r="F43" s="313"/>
      <c r="G43" s="313"/>
      <c r="H43" s="313"/>
      <c r="I43" s="314"/>
    </row>
    <row r="44" spans="3:13" s="104" customFormat="1" ht="42.75" customHeight="1" thickBot="1" x14ac:dyDescent="0.25">
      <c r="C44" s="312" t="s">
        <v>351</v>
      </c>
      <c r="D44" s="313"/>
      <c r="E44" s="313"/>
      <c r="F44" s="313"/>
      <c r="G44" s="313"/>
      <c r="H44" s="313"/>
      <c r="I44" s="314"/>
    </row>
  </sheetData>
  <mergeCells count="78">
    <mergeCell ref="C44:I44"/>
    <mergeCell ref="C40:H40"/>
    <mergeCell ref="C42:I42"/>
    <mergeCell ref="C43:I43"/>
    <mergeCell ref="C39:F39"/>
    <mergeCell ref="C38:F38"/>
    <mergeCell ref="C30:D30"/>
    <mergeCell ref="E30:F30"/>
    <mergeCell ref="G30:H30"/>
    <mergeCell ref="C31:D31"/>
    <mergeCell ref="E31:F31"/>
    <mergeCell ref="G31:H31"/>
    <mergeCell ref="C32:D32"/>
    <mergeCell ref="C34:D34"/>
    <mergeCell ref="C35:I35"/>
    <mergeCell ref="C36:H36"/>
    <mergeCell ref="C37:H37"/>
    <mergeCell ref="C26:C29"/>
    <mergeCell ref="E26:F26"/>
    <mergeCell ref="G26:H26"/>
    <mergeCell ref="E27:F27"/>
    <mergeCell ref="G27:H27"/>
    <mergeCell ref="E28:F28"/>
    <mergeCell ref="G28:H28"/>
    <mergeCell ref="E29:F29"/>
    <mergeCell ref="G29:H29"/>
    <mergeCell ref="E24:F24"/>
    <mergeCell ref="G24:H24"/>
    <mergeCell ref="C25:D25"/>
    <mergeCell ref="E25:F25"/>
    <mergeCell ref="G25:H25"/>
    <mergeCell ref="C21:C24"/>
    <mergeCell ref="E21:F21"/>
    <mergeCell ref="G21:H21"/>
    <mergeCell ref="E22:F22"/>
    <mergeCell ref="G22:H22"/>
    <mergeCell ref="C20:D20"/>
    <mergeCell ref="E20:F20"/>
    <mergeCell ref="G20:H20"/>
    <mergeCell ref="E23:F23"/>
    <mergeCell ref="G23:H23"/>
    <mergeCell ref="C15:D15"/>
    <mergeCell ref="E15:F15"/>
    <mergeCell ref="G15:H15"/>
    <mergeCell ref="C16:C19"/>
    <mergeCell ref="E16:F16"/>
    <mergeCell ref="G16:H16"/>
    <mergeCell ref="E17:F17"/>
    <mergeCell ref="G17:H17"/>
    <mergeCell ref="E18:F18"/>
    <mergeCell ref="G18:H18"/>
    <mergeCell ref="E19:F19"/>
    <mergeCell ref="G19:H19"/>
    <mergeCell ref="C10:D10"/>
    <mergeCell ref="E10:F10"/>
    <mergeCell ref="G10:H10"/>
    <mergeCell ref="C11:C14"/>
    <mergeCell ref="E11:F11"/>
    <mergeCell ref="G11:H11"/>
    <mergeCell ref="E12:F12"/>
    <mergeCell ref="G12:H12"/>
    <mergeCell ref="E13:F13"/>
    <mergeCell ref="G13:H13"/>
    <mergeCell ref="E14:F14"/>
    <mergeCell ref="G14:H14"/>
    <mergeCell ref="C3:I3"/>
    <mergeCell ref="E4:F4"/>
    <mergeCell ref="E5:F5"/>
    <mergeCell ref="G5:H5"/>
    <mergeCell ref="C6:C9"/>
    <mergeCell ref="E6:F6"/>
    <mergeCell ref="G6:H6"/>
    <mergeCell ref="E7:F7"/>
    <mergeCell ref="G7:H7"/>
    <mergeCell ref="E8:F8"/>
    <mergeCell ref="G8:H8"/>
    <mergeCell ref="E9:F9"/>
    <mergeCell ref="G9:H9"/>
  </mergeCells>
  <hyperlinks>
    <hyperlink ref="C35:I35" location="'Contracted Rate Chart'!A1" display="Contract rate chart for optional services" xr:uid="{00000000-0004-0000-0000-000000000000}"/>
  </hyperlinks>
  <pageMargins left="0.70866141732283505" right="0.70866141732283505" top="0.74803149606299202" bottom="0.74803149606299202" header="0.31496062992126" footer="0.31496062992126"/>
  <pageSetup paperSize="9" scale="92" orientation="portrait" r:id="rId1"/>
  <headerFooter>
    <oddHeader xml:space="preserve">&amp;CDatacentre and DR Site Infrastructure Managed Services </oddHeader>
    <oddFooter>&amp;LRfP No. 400/2021/1619/BYO/ITV dated March 16, 2021&amp;R&amp;A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I37"/>
  <sheetViews>
    <sheetView view="pageBreakPreview" zoomScaleNormal="80" zoomScaleSheetLayoutView="100" workbookViewId="0">
      <pane xSplit="3" ySplit="3" topLeftCell="D4" activePane="bottomRight" state="frozen"/>
      <selection pane="topRight" activeCell="D1" sqref="D1"/>
      <selection pane="bottomLeft" activeCell="A4" sqref="A4"/>
      <selection pane="bottomRight" activeCell="B3" sqref="B3:H3"/>
    </sheetView>
  </sheetViews>
  <sheetFormatPr defaultRowHeight="12.75" x14ac:dyDescent="0.2"/>
  <cols>
    <col min="3" max="3" width="7.85546875" bestFit="1" customWidth="1"/>
    <col min="4" max="4" width="19.85546875" bestFit="1" customWidth="1"/>
    <col min="5" max="5" width="19.5703125" customWidth="1"/>
    <col min="6" max="6" width="19.42578125" customWidth="1"/>
    <col min="7" max="7" width="19.28515625" customWidth="1"/>
    <col min="8" max="8" width="17.7109375" customWidth="1"/>
    <col min="9" max="9" width="2.85546875" hidden="1" customWidth="1"/>
    <col min="10" max="10" width="58.140625" customWidth="1"/>
  </cols>
  <sheetData>
    <row r="1" spans="2:8" ht="13.5" thickBot="1" x14ac:dyDescent="0.25"/>
    <row r="2" spans="2:8" ht="15.75" thickBot="1" x14ac:dyDescent="0.3">
      <c r="B2" s="113" t="s">
        <v>198</v>
      </c>
      <c r="C2" s="114"/>
    </row>
    <row r="3" spans="2:8" ht="19.5" customHeight="1" thickBot="1" x14ac:dyDescent="0.25">
      <c r="B3" s="320" t="s">
        <v>353</v>
      </c>
      <c r="C3" s="321"/>
      <c r="D3" s="321"/>
      <c r="E3" s="321"/>
      <c r="F3" s="321"/>
      <c r="G3" s="321"/>
      <c r="H3" s="322"/>
    </row>
    <row r="4" spans="2:8" ht="12.75" customHeight="1" x14ac:dyDescent="0.2">
      <c r="B4" s="323" t="s">
        <v>199</v>
      </c>
      <c r="C4" s="323" t="s">
        <v>200</v>
      </c>
      <c r="D4" s="325" t="s">
        <v>264</v>
      </c>
      <c r="E4" s="326" t="s">
        <v>265</v>
      </c>
      <c r="F4" s="326" t="s">
        <v>266</v>
      </c>
      <c r="G4" s="326" t="s">
        <v>267</v>
      </c>
      <c r="H4" s="326" t="s">
        <v>268</v>
      </c>
    </row>
    <row r="5" spans="2:8" ht="31.5" customHeight="1" x14ac:dyDescent="0.2">
      <c r="B5" s="324"/>
      <c r="C5" s="324"/>
      <c r="D5" s="326"/>
      <c r="E5" s="327"/>
      <c r="F5" s="327"/>
      <c r="G5" s="327"/>
      <c r="H5" s="327"/>
    </row>
    <row r="6" spans="2:8" x14ac:dyDescent="0.2">
      <c r="B6" s="328" t="s">
        <v>201</v>
      </c>
      <c r="C6" s="44" t="s">
        <v>202</v>
      </c>
      <c r="D6" s="44"/>
      <c r="E6" s="44"/>
      <c r="F6" s="44"/>
      <c r="G6" s="44"/>
      <c r="H6" s="44"/>
    </row>
    <row r="7" spans="2:8" x14ac:dyDescent="0.2">
      <c r="B7" s="329"/>
      <c r="C7" s="44" t="s">
        <v>203</v>
      </c>
      <c r="D7" s="44"/>
      <c r="E7" s="44"/>
      <c r="F7" s="44"/>
      <c r="G7" s="44"/>
      <c r="H7" s="44"/>
    </row>
    <row r="8" spans="2:8" x14ac:dyDescent="0.2">
      <c r="B8" s="329"/>
      <c r="C8" s="44" t="s">
        <v>204</v>
      </c>
      <c r="D8" s="44"/>
      <c r="E8" s="44"/>
      <c r="F8" s="44"/>
      <c r="G8" s="44"/>
      <c r="H8" s="44"/>
    </row>
    <row r="9" spans="2:8" x14ac:dyDescent="0.2">
      <c r="B9" s="288"/>
      <c r="C9" s="44" t="s">
        <v>205</v>
      </c>
      <c r="D9" s="44"/>
      <c r="E9" s="44"/>
      <c r="F9" s="44"/>
      <c r="G9" s="44"/>
      <c r="H9" s="44"/>
    </row>
    <row r="10" spans="2:8" ht="15" x14ac:dyDescent="0.25">
      <c r="B10" s="318" t="s">
        <v>258</v>
      </c>
      <c r="C10" s="319"/>
      <c r="D10" s="71"/>
      <c r="E10" s="71"/>
      <c r="F10" s="71"/>
      <c r="G10" s="71"/>
      <c r="H10" s="71"/>
    </row>
    <row r="11" spans="2:8" x14ac:dyDescent="0.2">
      <c r="B11" s="328" t="s">
        <v>206</v>
      </c>
      <c r="C11" s="44" t="s">
        <v>202</v>
      </c>
      <c r="D11" s="44"/>
      <c r="E11" s="44"/>
      <c r="F11" s="44"/>
      <c r="G11" s="44"/>
      <c r="H11" s="44"/>
    </row>
    <row r="12" spans="2:8" x14ac:dyDescent="0.2">
      <c r="B12" s="329"/>
      <c r="C12" s="44" t="s">
        <v>203</v>
      </c>
      <c r="D12" s="44"/>
      <c r="E12" s="44"/>
      <c r="F12" s="44"/>
      <c r="G12" s="44"/>
      <c r="H12" s="44"/>
    </row>
    <row r="13" spans="2:8" x14ac:dyDescent="0.2">
      <c r="B13" s="329"/>
      <c r="C13" s="44" t="s">
        <v>204</v>
      </c>
      <c r="D13" s="44"/>
      <c r="E13" s="44"/>
      <c r="F13" s="44"/>
      <c r="G13" s="44"/>
      <c r="H13" s="44"/>
    </row>
    <row r="14" spans="2:8" x14ac:dyDescent="0.2">
      <c r="B14" s="288"/>
      <c r="C14" s="44" t="s">
        <v>205</v>
      </c>
      <c r="D14" s="44"/>
      <c r="E14" s="44"/>
      <c r="F14" s="44"/>
      <c r="G14" s="44"/>
      <c r="H14" s="44"/>
    </row>
    <row r="15" spans="2:8" ht="15" x14ac:dyDescent="0.25">
      <c r="B15" s="318" t="s">
        <v>259</v>
      </c>
      <c r="C15" s="319"/>
      <c r="D15" s="71"/>
      <c r="E15" s="71"/>
      <c r="F15" s="71"/>
      <c r="G15" s="71"/>
      <c r="H15" s="71"/>
    </row>
    <row r="16" spans="2:8" x14ac:dyDescent="0.2">
      <c r="B16" s="328" t="s">
        <v>207</v>
      </c>
      <c r="C16" s="44" t="s">
        <v>202</v>
      </c>
      <c r="D16" s="44"/>
      <c r="E16" s="44"/>
      <c r="F16" s="44"/>
      <c r="G16" s="44"/>
      <c r="H16" s="44"/>
    </row>
    <row r="17" spans="2:8" x14ac:dyDescent="0.2">
      <c r="B17" s="329"/>
      <c r="C17" s="44" t="s">
        <v>203</v>
      </c>
      <c r="D17" s="44"/>
      <c r="E17" s="44"/>
      <c r="F17" s="44"/>
      <c r="G17" s="44"/>
      <c r="H17" s="44"/>
    </row>
    <row r="18" spans="2:8" x14ac:dyDescent="0.2">
      <c r="B18" s="329"/>
      <c r="C18" s="44" t="s">
        <v>204</v>
      </c>
      <c r="D18" s="44"/>
      <c r="E18" s="44"/>
      <c r="F18" s="44"/>
      <c r="G18" s="44"/>
      <c r="H18" s="44"/>
    </row>
    <row r="19" spans="2:8" x14ac:dyDescent="0.2">
      <c r="B19" s="288"/>
      <c r="C19" s="44" t="s">
        <v>205</v>
      </c>
      <c r="D19" s="44"/>
      <c r="E19" s="44"/>
      <c r="F19" s="44"/>
      <c r="G19" s="44"/>
      <c r="H19" s="44"/>
    </row>
    <row r="20" spans="2:8" ht="15" x14ac:dyDescent="0.25">
      <c r="B20" s="318" t="s">
        <v>260</v>
      </c>
      <c r="C20" s="319"/>
      <c r="D20" s="71"/>
      <c r="E20" s="71"/>
      <c r="F20" s="71"/>
      <c r="G20" s="71"/>
      <c r="H20" s="71"/>
    </row>
    <row r="21" spans="2:8" x14ac:dyDescent="0.2">
      <c r="B21" s="328" t="s">
        <v>208</v>
      </c>
      <c r="C21" s="44" t="s">
        <v>202</v>
      </c>
      <c r="D21" s="44"/>
      <c r="E21" s="44"/>
      <c r="F21" s="44"/>
      <c r="G21" s="44"/>
      <c r="H21" s="44"/>
    </row>
    <row r="22" spans="2:8" x14ac:dyDescent="0.2">
      <c r="B22" s="329"/>
      <c r="C22" s="44" t="s">
        <v>203</v>
      </c>
      <c r="D22" s="44"/>
      <c r="E22" s="44"/>
      <c r="F22" s="44"/>
      <c r="G22" s="44"/>
      <c r="H22" s="44"/>
    </row>
    <row r="23" spans="2:8" x14ac:dyDescent="0.2">
      <c r="B23" s="329"/>
      <c r="C23" s="44" t="s">
        <v>204</v>
      </c>
      <c r="D23" s="44"/>
      <c r="E23" s="44"/>
      <c r="F23" s="44"/>
      <c r="G23" s="44"/>
      <c r="H23" s="44"/>
    </row>
    <row r="24" spans="2:8" x14ac:dyDescent="0.2">
      <c r="B24" s="288"/>
      <c r="C24" s="44" t="s">
        <v>205</v>
      </c>
      <c r="D24" s="44"/>
      <c r="E24" s="44"/>
      <c r="F24" s="44"/>
      <c r="G24" s="44"/>
      <c r="H24" s="44"/>
    </row>
    <row r="25" spans="2:8" ht="15" x14ac:dyDescent="0.25">
      <c r="B25" s="318" t="s">
        <v>261</v>
      </c>
      <c r="C25" s="319"/>
      <c r="D25" s="71"/>
      <c r="E25" s="71"/>
      <c r="F25" s="71"/>
      <c r="G25" s="71"/>
      <c r="H25" s="71"/>
    </row>
    <row r="26" spans="2:8" x14ac:dyDescent="0.2">
      <c r="B26" s="289" t="s">
        <v>209</v>
      </c>
      <c r="C26" s="44" t="s">
        <v>202</v>
      </c>
      <c r="D26" s="44"/>
      <c r="E26" s="44"/>
      <c r="F26" s="44"/>
      <c r="G26" s="44"/>
      <c r="H26" s="44"/>
    </row>
    <row r="27" spans="2:8" x14ac:dyDescent="0.2">
      <c r="B27" s="289"/>
      <c r="C27" s="44" t="s">
        <v>203</v>
      </c>
      <c r="D27" s="44"/>
      <c r="E27" s="44"/>
      <c r="F27" s="44"/>
      <c r="G27" s="44"/>
      <c r="H27" s="44"/>
    </row>
    <row r="28" spans="2:8" x14ac:dyDescent="0.2">
      <c r="B28" s="289"/>
      <c r="C28" s="44" t="s">
        <v>204</v>
      </c>
      <c r="D28" s="44"/>
      <c r="E28" s="44"/>
      <c r="F28" s="44"/>
      <c r="G28" s="44"/>
      <c r="H28" s="44"/>
    </row>
    <row r="29" spans="2:8" x14ac:dyDescent="0.2">
      <c r="B29" s="289"/>
      <c r="C29" s="44" t="s">
        <v>205</v>
      </c>
      <c r="D29" s="44"/>
      <c r="E29" s="44"/>
      <c r="F29" s="44"/>
      <c r="G29" s="44"/>
      <c r="H29" s="44"/>
    </row>
    <row r="30" spans="2:8" ht="15" x14ac:dyDescent="0.25">
      <c r="B30" s="318" t="s">
        <v>262</v>
      </c>
      <c r="C30" s="319"/>
      <c r="D30" s="71"/>
      <c r="E30" s="71"/>
      <c r="F30" s="71"/>
      <c r="G30" s="71"/>
      <c r="H30" s="71"/>
    </row>
    <row r="31" spans="2:8" ht="39" customHeight="1" x14ac:dyDescent="0.2">
      <c r="B31" s="332" t="s">
        <v>263</v>
      </c>
      <c r="C31" s="333"/>
      <c r="D31" s="72"/>
      <c r="E31" s="72"/>
      <c r="F31" s="72"/>
      <c r="G31" s="72"/>
      <c r="H31" s="72"/>
    </row>
    <row r="33" spans="2:8" ht="14.25" x14ac:dyDescent="0.2">
      <c r="B33" s="330" t="s">
        <v>211</v>
      </c>
      <c r="C33" s="331"/>
      <c r="D33" s="331"/>
      <c r="E33" s="331"/>
      <c r="F33" s="331"/>
      <c r="G33" s="331"/>
      <c r="H33" s="331"/>
    </row>
    <row r="34" spans="2:8" ht="14.25" x14ac:dyDescent="0.2">
      <c r="B34" s="330" t="s">
        <v>212</v>
      </c>
      <c r="C34" s="331"/>
      <c r="D34" s="331"/>
      <c r="E34" s="331"/>
      <c r="F34" s="331"/>
      <c r="G34" s="331"/>
      <c r="H34" s="331"/>
    </row>
    <row r="35" spans="2:8" ht="14.25" x14ac:dyDescent="0.2">
      <c r="B35" s="330" t="s">
        <v>269</v>
      </c>
      <c r="C35" s="331"/>
      <c r="D35" s="331"/>
      <c r="E35" s="331"/>
      <c r="F35" s="331"/>
      <c r="G35" s="331"/>
      <c r="H35" s="331"/>
    </row>
    <row r="37" spans="2:8" x14ac:dyDescent="0.2">
      <c r="B37" s="117" t="s">
        <v>158</v>
      </c>
      <c r="C37" s="115"/>
      <c r="D37" s="115"/>
    </row>
  </sheetData>
  <mergeCells count="22">
    <mergeCell ref="B34:H34"/>
    <mergeCell ref="B35:H35"/>
    <mergeCell ref="B21:B24"/>
    <mergeCell ref="B25:C25"/>
    <mergeCell ref="B26:B29"/>
    <mergeCell ref="B30:C30"/>
    <mergeCell ref="B31:C31"/>
    <mergeCell ref="B33:H33"/>
    <mergeCell ref="B20:C20"/>
    <mergeCell ref="B3:H3"/>
    <mergeCell ref="B4:B5"/>
    <mergeCell ref="C4:C5"/>
    <mergeCell ref="D4:D5"/>
    <mergeCell ref="E4:E5"/>
    <mergeCell ref="F4:F5"/>
    <mergeCell ref="G4:G5"/>
    <mergeCell ref="H4:H5"/>
    <mergeCell ref="B6:B9"/>
    <mergeCell ref="B10:C10"/>
    <mergeCell ref="B11:B14"/>
    <mergeCell ref="B15:C15"/>
    <mergeCell ref="B16:B19"/>
  </mergeCells>
  <hyperlinks>
    <hyperlink ref="B37:C37" location="'Commercial Summary'!A1" display="Back to Summary Sheet" xr:uid="{00000000-0004-0000-0100-000000000000}"/>
    <hyperlink ref="B37" location="'Main_Commercial Summary'!A1" display="Back to Summary Sheet" xr:uid="{00000000-0004-0000-0100-000001000000}"/>
  </hyperlinks>
  <pageMargins left="0.70866141732283505" right="0.70866141732283505" top="0.74803149606299202" bottom="0.74803149606299202" header="0.31496062992126" footer="0.31496062992126"/>
  <pageSetup paperSize="9" scale="79" orientation="portrait" r:id="rId1"/>
  <headerFooter>
    <oddHeader xml:space="preserve">&amp;CDatacentre and DR Site Infrastructure Managed Services </oddHeader>
    <oddFooter>&amp;LRfP No. 400/2021/1619/BYO/ITV dated March 16, 2021&amp;R&amp;A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A20"/>
  <sheetViews>
    <sheetView zoomScale="90" zoomScaleNormal="90" workbookViewId="0">
      <selection activeCell="A7" sqref="A7:B7"/>
    </sheetView>
  </sheetViews>
  <sheetFormatPr defaultRowHeight="12.75" x14ac:dyDescent="0.2"/>
  <cols>
    <col min="1" max="1" width="13.28515625" customWidth="1"/>
    <col min="2" max="2" width="12.7109375" customWidth="1"/>
    <col min="3" max="6" width="5.140625" bestFit="1" customWidth="1"/>
    <col min="7" max="7" width="10" bestFit="1" customWidth="1"/>
    <col min="8" max="11" width="5.140625" bestFit="1" customWidth="1"/>
    <col min="12" max="12" width="10" bestFit="1" customWidth="1"/>
    <col min="13" max="16" width="5.140625" bestFit="1" customWidth="1"/>
    <col min="17" max="17" width="10" bestFit="1" customWidth="1"/>
    <col min="18" max="21" width="5.140625" bestFit="1" customWidth="1"/>
    <col min="22" max="22" width="10" bestFit="1" customWidth="1"/>
    <col min="23" max="26" width="5.140625" bestFit="1" customWidth="1"/>
    <col min="27" max="27" width="10" bestFit="1" customWidth="1"/>
  </cols>
  <sheetData>
    <row r="1" spans="1:27" s="35" customFormat="1" ht="15.75" x14ac:dyDescent="0.25">
      <c r="A1" s="341" t="s">
        <v>163</v>
      </c>
      <c r="B1" s="341"/>
      <c r="C1" s="341"/>
      <c r="D1" s="341"/>
      <c r="E1" s="341"/>
      <c r="F1" s="341"/>
      <c r="G1" s="341"/>
      <c r="H1" s="341"/>
      <c r="I1" s="341"/>
      <c r="J1" s="341"/>
      <c r="K1" s="341"/>
      <c r="L1" s="341" t="s">
        <v>154</v>
      </c>
      <c r="M1" s="341"/>
      <c r="N1" s="341"/>
      <c r="O1" s="334"/>
      <c r="P1" s="335"/>
      <c r="Q1" s="335"/>
      <c r="R1" s="335"/>
      <c r="S1" s="335"/>
      <c r="T1" s="335"/>
      <c r="U1" s="335"/>
      <c r="V1" s="335"/>
      <c r="W1" s="335"/>
      <c r="X1" s="335"/>
      <c r="Y1" s="335"/>
      <c r="Z1" s="335"/>
      <c r="AA1" s="336"/>
    </row>
    <row r="2" spans="1:27" ht="15.75" x14ac:dyDescent="0.2">
      <c r="A2" s="339" t="s">
        <v>120</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row>
    <row r="3" spans="1:27" x14ac:dyDescent="0.2">
      <c r="A3" s="342" t="s">
        <v>86</v>
      </c>
      <c r="B3" s="342"/>
      <c r="C3" s="340" t="s">
        <v>114</v>
      </c>
      <c r="D3" s="338"/>
      <c r="E3" s="338"/>
      <c r="F3" s="338"/>
      <c r="G3" s="338"/>
      <c r="H3" s="338" t="s">
        <v>116</v>
      </c>
      <c r="I3" s="338"/>
      <c r="J3" s="338"/>
      <c r="K3" s="338"/>
      <c r="L3" s="338"/>
      <c r="M3" s="338" t="s">
        <v>117</v>
      </c>
      <c r="N3" s="338"/>
      <c r="O3" s="338"/>
      <c r="P3" s="338"/>
      <c r="Q3" s="338"/>
      <c r="R3" s="338" t="s">
        <v>118</v>
      </c>
      <c r="S3" s="338"/>
      <c r="T3" s="338"/>
      <c r="U3" s="338"/>
      <c r="V3" s="338"/>
      <c r="W3" s="338" t="s">
        <v>119</v>
      </c>
      <c r="X3" s="338"/>
      <c r="Y3" s="338"/>
      <c r="Z3" s="338"/>
      <c r="AA3" s="338"/>
    </row>
    <row r="4" spans="1:27" x14ac:dyDescent="0.2">
      <c r="A4" s="342"/>
      <c r="B4" s="342"/>
      <c r="C4" s="36" t="s">
        <v>53</v>
      </c>
      <c r="D4" s="25" t="s">
        <v>54</v>
      </c>
      <c r="E4" s="25" t="s">
        <v>55</v>
      </c>
      <c r="F4" s="25" t="s">
        <v>56</v>
      </c>
      <c r="G4" s="25" t="s">
        <v>115</v>
      </c>
      <c r="H4" s="25" t="s">
        <v>53</v>
      </c>
      <c r="I4" s="25" t="s">
        <v>54</v>
      </c>
      <c r="J4" s="25" t="s">
        <v>55</v>
      </c>
      <c r="K4" s="25" t="s">
        <v>56</v>
      </c>
      <c r="L4" s="25" t="s">
        <v>115</v>
      </c>
      <c r="M4" s="25" t="s">
        <v>53</v>
      </c>
      <c r="N4" s="25" t="s">
        <v>54</v>
      </c>
      <c r="O4" s="25" t="s">
        <v>55</v>
      </c>
      <c r="P4" s="25" t="s">
        <v>56</v>
      </c>
      <c r="Q4" s="25" t="s">
        <v>115</v>
      </c>
      <c r="R4" s="25" t="s">
        <v>53</v>
      </c>
      <c r="S4" s="25" t="s">
        <v>54</v>
      </c>
      <c r="T4" s="25" t="s">
        <v>55</v>
      </c>
      <c r="U4" s="25" t="s">
        <v>56</v>
      </c>
      <c r="V4" s="25" t="s">
        <v>115</v>
      </c>
      <c r="W4" s="25" t="s">
        <v>53</v>
      </c>
      <c r="X4" s="25" t="s">
        <v>54</v>
      </c>
      <c r="Y4" s="25" t="s">
        <v>55</v>
      </c>
      <c r="Z4" s="25" t="s">
        <v>56</v>
      </c>
      <c r="AA4" s="25" t="s">
        <v>115</v>
      </c>
    </row>
    <row r="5" spans="1:27" x14ac:dyDescent="0.2">
      <c r="A5" s="337" t="s">
        <v>113</v>
      </c>
      <c r="B5" s="337"/>
      <c r="C5" s="37">
        <f>'Cost of Managed Services'!B13</f>
        <v>27.5</v>
      </c>
      <c r="D5" s="33">
        <f>'Cost of Managed Services'!C13</f>
        <v>27.5</v>
      </c>
      <c r="E5" s="33">
        <f>'Cost of Managed Services'!D13</f>
        <v>27.5</v>
      </c>
      <c r="F5" s="33">
        <f>'Cost of Managed Services'!E13</f>
        <v>27.5</v>
      </c>
      <c r="G5" s="34">
        <f t="shared" ref="G5:G10" si="0">SUM(C5:F5)</f>
        <v>110</v>
      </c>
      <c r="H5" s="33">
        <f>'Cost of Managed Services'!G13</f>
        <v>0</v>
      </c>
      <c r="I5" s="33">
        <f>'Cost of Managed Services'!H13</f>
        <v>0</v>
      </c>
      <c r="J5" s="33">
        <f>'Cost of Managed Services'!I13</f>
        <v>0</v>
      </c>
      <c r="K5" s="33">
        <f>'Cost of Managed Services'!J13</f>
        <v>0</v>
      </c>
      <c r="L5" s="34">
        <f t="shared" ref="L5:L10" si="1">SUM(H5:K5)</f>
        <v>0</v>
      </c>
      <c r="M5" s="33">
        <f>'Cost of Managed Services'!L13</f>
        <v>0</v>
      </c>
      <c r="N5" s="33">
        <f>'Cost of Managed Services'!M13</f>
        <v>0</v>
      </c>
      <c r="O5" s="33">
        <f>'Cost of Managed Services'!N13</f>
        <v>0</v>
      </c>
      <c r="P5" s="33">
        <f>'Cost of Managed Services'!O13</f>
        <v>0</v>
      </c>
      <c r="Q5" s="34">
        <f t="shared" ref="Q5:Q10" si="2">SUM(M5:P5)</f>
        <v>0</v>
      </c>
      <c r="R5" s="33">
        <f>'Cost of Managed Services'!Q13</f>
        <v>0</v>
      </c>
      <c r="S5" s="33">
        <f>'Cost of Managed Services'!R13</f>
        <v>0</v>
      </c>
      <c r="T5" s="33">
        <f>'Cost of Managed Services'!S13</f>
        <v>0</v>
      </c>
      <c r="U5" s="33">
        <f>'Cost of Managed Services'!T13</f>
        <v>0</v>
      </c>
      <c r="V5" s="34">
        <f t="shared" ref="V5:V10" si="3">SUM(R5:U5)</f>
        <v>0</v>
      </c>
      <c r="W5" s="33">
        <f>'Cost of Managed Services'!V13</f>
        <v>0</v>
      </c>
      <c r="X5" s="33">
        <f>'Cost of Managed Services'!W13</f>
        <v>0</v>
      </c>
      <c r="Y5" s="33">
        <f>'Cost of Managed Services'!X13</f>
        <v>0</v>
      </c>
      <c r="Z5" s="33">
        <f>'Cost of Managed Services'!Y13</f>
        <v>0</v>
      </c>
      <c r="AA5" s="34">
        <f t="shared" ref="AA5:AA10" si="4">SUM(W5:Z5)</f>
        <v>0</v>
      </c>
    </row>
    <row r="6" spans="1:27" x14ac:dyDescent="0.2">
      <c r="A6" s="337" t="s">
        <v>155</v>
      </c>
      <c r="B6" s="337"/>
      <c r="C6" s="37" t="e">
        <f>ROUND(#REF!/4,0)</f>
        <v>#REF!</v>
      </c>
      <c r="D6" s="33" t="e">
        <f>ROUND(#REF!/4,0)</f>
        <v>#REF!</v>
      </c>
      <c r="E6" s="33" t="e">
        <f>ROUND(#REF!/4,0)</f>
        <v>#REF!</v>
      </c>
      <c r="F6" s="33" t="e">
        <f>ROUND(#REF!/4,0)</f>
        <v>#REF!</v>
      </c>
      <c r="G6" s="34" t="e">
        <f t="shared" si="0"/>
        <v>#REF!</v>
      </c>
      <c r="H6" s="33" t="e">
        <f>ROUND(#REF!/4,0)</f>
        <v>#REF!</v>
      </c>
      <c r="I6" s="33" t="e">
        <f>ROUND(#REF!/4,0)</f>
        <v>#REF!</v>
      </c>
      <c r="J6" s="33" t="e">
        <f>ROUND(#REF!/4,0)</f>
        <v>#REF!</v>
      </c>
      <c r="K6" s="33" t="e">
        <f>ROUND(#REF!/4,0)</f>
        <v>#REF!</v>
      </c>
      <c r="L6" s="34" t="e">
        <f t="shared" si="1"/>
        <v>#REF!</v>
      </c>
      <c r="M6" s="33" t="e">
        <f>ROUND(#REF!/4,0)</f>
        <v>#REF!</v>
      </c>
      <c r="N6" s="33" t="e">
        <f>ROUND(#REF!/4,0)</f>
        <v>#REF!</v>
      </c>
      <c r="O6" s="33" t="e">
        <f>ROUND(#REF!/4,0)</f>
        <v>#REF!</v>
      </c>
      <c r="P6" s="33" t="e">
        <f>ROUND(#REF!/4,0)</f>
        <v>#REF!</v>
      </c>
      <c r="Q6" s="34" t="e">
        <f t="shared" si="2"/>
        <v>#REF!</v>
      </c>
      <c r="R6" s="33" t="e">
        <f>ROUND(#REF!/4,0)</f>
        <v>#REF!</v>
      </c>
      <c r="S6" s="33" t="e">
        <f>ROUND(#REF!/4,0)</f>
        <v>#REF!</v>
      </c>
      <c r="T6" s="33" t="e">
        <f>ROUND(#REF!/4,0)</f>
        <v>#REF!</v>
      </c>
      <c r="U6" s="33" t="e">
        <f>ROUND(#REF!/4,0)</f>
        <v>#REF!</v>
      </c>
      <c r="V6" s="34" t="e">
        <f t="shared" si="3"/>
        <v>#REF!</v>
      </c>
      <c r="W6" s="33" t="e">
        <f>ROUND(#REF!/4,0)</f>
        <v>#REF!</v>
      </c>
      <c r="X6" s="33" t="e">
        <f>ROUND(#REF!/4,0)</f>
        <v>#REF!</v>
      </c>
      <c r="Y6" s="33" t="e">
        <f>ROUND(#REF!/4,0)</f>
        <v>#REF!</v>
      </c>
      <c r="Z6" s="33" t="e">
        <f>ROUND(#REF!/4,0)</f>
        <v>#REF!</v>
      </c>
      <c r="AA6" s="34" t="e">
        <f t="shared" si="4"/>
        <v>#REF!</v>
      </c>
    </row>
    <row r="7" spans="1:27" ht="25.5" customHeight="1" x14ac:dyDescent="0.2">
      <c r="A7" s="337" t="s">
        <v>156</v>
      </c>
      <c r="B7" s="337"/>
      <c r="C7" s="37" t="e">
        <f>ROUND(#REF!/4,0)</f>
        <v>#REF!</v>
      </c>
      <c r="D7" s="33" t="e">
        <f>ROUND(#REF!/4,0)</f>
        <v>#REF!</v>
      </c>
      <c r="E7" s="33" t="e">
        <f>ROUND(#REF!/4,0)</f>
        <v>#REF!</v>
      </c>
      <c r="F7" s="33" t="e">
        <f>ROUND(#REF!/4,0)</f>
        <v>#REF!</v>
      </c>
      <c r="G7" s="34" t="e">
        <f t="shared" si="0"/>
        <v>#REF!</v>
      </c>
      <c r="H7" s="33" t="e">
        <f>ROUND(#REF!/4,0)</f>
        <v>#REF!</v>
      </c>
      <c r="I7" s="33" t="e">
        <f>ROUND(#REF!/4,0)</f>
        <v>#REF!</v>
      </c>
      <c r="J7" s="33" t="e">
        <f>ROUND(#REF!/4,0)</f>
        <v>#REF!</v>
      </c>
      <c r="K7" s="33" t="e">
        <f>ROUND(#REF!/4,0)</f>
        <v>#REF!</v>
      </c>
      <c r="L7" s="34" t="e">
        <f t="shared" si="1"/>
        <v>#REF!</v>
      </c>
      <c r="M7" s="33" t="e">
        <f>ROUND(#REF!/4,0)</f>
        <v>#REF!</v>
      </c>
      <c r="N7" s="33" t="e">
        <f>ROUND(#REF!/4,0)</f>
        <v>#REF!</v>
      </c>
      <c r="O7" s="33" t="e">
        <f>ROUND(#REF!/4,0)</f>
        <v>#REF!</v>
      </c>
      <c r="P7" s="33" t="e">
        <f>ROUND(#REF!/4,0)</f>
        <v>#REF!</v>
      </c>
      <c r="Q7" s="34" t="e">
        <f t="shared" si="2"/>
        <v>#REF!</v>
      </c>
      <c r="R7" s="33" t="e">
        <f>ROUND(#REF!/4,0)</f>
        <v>#REF!</v>
      </c>
      <c r="S7" s="33" t="e">
        <f>ROUND(#REF!/4,0)</f>
        <v>#REF!</v>
      </c>
      <c r="T7" s="33" t="e">
        <f>ROUND(#REF!/4,0)</f>
        <v>#REF!</v>
      </c>
      <c r="U7" s="33" t="e">
        <f>ROUND(#REF!/4,0)</f>
        <v>#REF!</v>
      </c>
      <c r="V7" s="34" t="e">
        <f t="shared" si="3"/>
        <v>#REF!</v>
      </c>
      <c r="W7" s="33" t="e">
        <f>ROUND(#REF!/4,0)</f>
        <v>#REF!</v>
      </c>
      <c r="X7" s="33" t="e">
        <f>ROUND(#REF!/4,0)</f>
        <v>#REF!</v>
      </c>
      <c r="Y7" s="33" t="e">
        <f>ROUND(#REF!/4,0)</f>
        <v>#REF!</v>
      </c>
      <c r="Z7" s="33" t="e">
        <f>ROUND(#REF!/4,0)</f>
        <v>#REF!</v>
      </c>
      <c r="AA7" s="34" t="e">
        <f t="shared" si="4"/>
        <v>#REF!</v>
      </c>
    </row>
    <row r="8" spans="1:27" ht="25.5" x14ac:dyDescent="0.2">
      <c r="A8" s="352" t="s">
        <v>157</v>
      </c>
      <c r="B8" s="39" t="s">
        <v>150</v>
      </c>
      <c r="C8" s="37" t="e">
        <f>#REF!</f>
        <v>#REF!</v>
      </c>
      <c r="D8" s="33" t="e">
        <f>#REF!</f>
        <v>#REF!</v>
      </c>
      <c r="E8" s="33" t="e">
        <f>#REF!</f>
        <v>#REF!</v>
      </c>
      <c r="F8" s="33" t="e">
        <f>#REF!</f>
        <v>#REF!</v>
      </c>
      <c r="G8" s="34" t="e">
        <f t="shared" si="0"/>
        <v>#REF!</v>
      </c>
      <c r="H8" s="33" t="e">
        <f>#REF!</f>
        <v>#REF!</v>
      </c>
      <c r="I8" s="33" t="e">
        <f>#REF!</f>
        <v>#REF!</v>
      </c>
      <c r="J8" s="33" t="e">
        <f>#REF!</f>
        <v>#REF!</v>
      </c>
      <c r="K8" s="33" t="e">
        <f>#REF!</f>
        <v>#REF!</v>
      </c>
      <c r="L8" s="34" t="e">
        <f t="shared" si="1"/>
        <v>#REF!</v>
      </c>
      <c r="M8" s="33" t="e">
        <f>#REF!</f>
        <v>#REF!</v>
      </c>
      <c r="N8" s="33" t="e">
        <f>#REF!</f>
        <v>#REF!</v>
      </c>
      <c r="O8" s="33" t="e">
        <f>#REF!</f>
        <v>#REF!</v>
      </c>
      <c r="P8" s="33" t="e">
        <f>#REF!</f>
        <v>#REF!</v>
      </c>
      <c r="Q8" s="34" t="e">
        <f t="shared" si="2"/>
        <v>#REF!</v>
      </c>
      <c r="R8" s="33" t="e">
        <f>#REF!</f>
        <v>#REF!</v>
      </c>
      <c r="S8" s="33" t="e">
        <f>#REF!</f>
        <v>#REF!</v>
      </c>
      <c r="T8" s="33" t="e">
        <f>#REF!</f>
        <v>#REF!</v>
      </c>
      <c r="U8" s="33" t="e">
        <f>#REF!</f>
        <v>#REF!</v>
      </c>
      <c r="V8" s="34" t="e">
        <f t="shared" si="3"/>
        <v>#REF!</v>
      </c>
      <c r="W8" s="33" t="e">
        <f>#REF!</f>
        <v>#REF!</v>
      </c>
      <c r="X8" s="33" t="e">
        <f>#REF!</f>
        <v>#REF!</v>
      </c>
      <c r="Y8" s="33" t="e">
        <f>#REF!</f>
        <v>#REF!</v>
      </c>
      <c r="Z8" s="33" t="e">
        <f>#REF!</f>
        <v>#REF!</v>
      </c>
      <c r="AA8" s="34" t="e">
        <f t="shared" si="4"/>
        <v>#REF!</v>
      </c>
    </row>
    <row r="9" spans="1:27" ht="38.25" x14ac:dyDescent="0.2">
      <c r="A9" s="352"/>
      <c r="B9" s="39" t="s">
        <v>151</v>
      </c>
      <c r="C9" s="37" t="e">
        <f>#REF!</f>
        <v>#REF!</v>
      </c>
      <c r="D9" s="33" t="e">
        <f>#REF!</f>
        <v>#REF!</v>
      </c>
      <c r="E9" s="33" t="e">
        <f>#REF!</f>
        <v>#REF!</v>
      </c>
      <c r="F9" s="33" t="e">
        <f>#REF!</f>
        <v>#REF!</v>
      </c>
      <c r="G9" s="34" t="e">
        <f t="shared" si="0"/>
        <v>#REF!</v>
      </c>
      <c r="H9" s="33" t="e">
        <f>#REF!</f>
        <v>#REF!</v>
      </c>
      <c r="I9" s="33" t="e">
        <f>#REF!</f>
        <v>#REF!</v>
      </c>
      <c r="J9" s="33" t="e">
        <f>#REF!</f>
        <v>#REF!</v>
      </c>
      <c r="K9" s="33" t="e">
        <f>#REF!</f>
        <v>#REF!</v>
      </c>
      <c r="L9" s="34" t="e">
        <f t="shared" si="1"/>
        <v>#REF!</v>
      </c>
      <c r="M9" s="33" t="e">
        <f>#REF!</f>
        <v>#REF!</v>
      </c>
      <c r="N9" s="33" t="e">
        <f>#REF!</f>
        <v>#REF!</v>
      </c>
      <c r="O9" s="33" t="e">
        <f>#REF!</f>
        <v>#REF!</v>
      </c>
      <c r="P9" s="33" t="e">
        <f>#REF!</f>
        <v>#REF!</v>
      </c>
      <c r="Q9" s="34" t="e">
        <f t="shared" si="2"/>
        <v>#REF!</v>
      </c>
      <c r="R9" s="33" t="e">
        <f>#REF!</f>
        <v>#REF!</v>
      </c>
      <c r="S9" s="33" t="e">
        <f>#REF!</f>
        <v>#REF!</v>
      </c>
      <c r="T9" s="33" t="e">
        <f>#REF!</f>
        <v>#REF!</v>
      </c>
      <c r="U9" s="33" t="e">
        <f>#REF!</f>
        <v>#REF!</v>
      </c>
      <c r="V9" s="34" t="e">
        <f t="shared" si="3"/>
        <v>#REF!</v>
      </c>
      <c r="W9" s="33" t="e">
        <f>#REF!</f>
        <v>#REF!</v>
      </c>
      <c r="X9" s="33" t="e">
        <f>#REF!</f>
        <v>#REF!</v>
      </c>
      <c r="Y9" s="33" t="e">
        <f>#REF!</f>
        <v>#REF!</v>
      </c>
      <c r="Z9" s="33" t="e">
        <f>#REF!</f>
        <v>#REF!</v>
      </c>
      <c r="AA9" s="34" t="e">
        <f t="shared" si="4"/>
        <v>#REF!</v>
      </c>
    </row>
    <row r="10" spans="1:27" ht="38.25" x14ac:dyDescent="0.2">
      <c r="A10" s="352"/>
      <c r="B10" s="39" t="s">
        <v>152</v>
      </c>
      <c r="C10" s="37" t="e">
        <f>#REF!</f>
        <v>#REF!</v>
      </c>
      <c r="D10" s="33" t="e">
        <f>#REF!</f>
        <v>#REF!</v>
      </c>
      <c r="E10" s="33" t="e">
        <f>#REF!</f>
        <v>#REF!</v>
      </c>
      <c r="F10" s="33" t="e">
        <f>#REF!</f>
        <v>#REF!</v>
      </c>
      <c r="G10" s="34" t="e">
        <f t="shared" si="0"/>
        <v>#REF!</v>
      </c>
      <c r="H10" s="33" t="e">
        <f>#REF!</f>
        <v>#REF!</v>
      </c>
      <c r="I10" s="33" t="e">
        <f>#REF!</f>
        <v>#REF!</v>
      </c>
      <c r="J10" s="33" t="e">
        <f>#REF!</f>
        <v>#REF!</v>
      </c>
      <c r="K10" s="33" t="e">
        <f>#REF!</f>
        <v>#REF!</v>
      </c>
      <c r="L10" s="34" t="e">
        <f t="shared" si="1"/>
        <v>#REF!</v>
      </c>
      <c r="M10" s="33" t="e">
        <f>#REF!</f>
        <v>#REF!</v>
      </c>
      <c r="N10" s="33" t="e">
        <f>#REF!</f>
        <v>#REF!</v>
      </c>
      <c r="O10" s="33" t="e">
        <f>#REF!</f>
        <v>#REF!</v>
      </c>
      <c r="P10" s="33" t="e">
        <f>#REF!</f>
        <v>#REF!</v>
      </c>
      <c r="Q10" s="34" t="e">
        <f t="shared" si="2"/>
        <v>#REF!</v>
      </c>
      <c r="R10" s="33" t="e">
        <f>#REF!</f>
        <v>#REF!</v>
      </c>
      <c r="S10" s="33" t="e">
        <f>#REF!</f>
        <v>#REF!</v>
      </c>
      <c r="T10" s="33" t="e">
        <f>#REF!</f>
        <v>#REF!</v>
      </c>
      <c r="U10" s="33" t="e">
        <f>#REF!</f>
        <v>#REF!</v>
      </c>
      <c r="V10" s="34" t="e">
        <f t="shared" si="3"/>
        <v>#REF!</v>
      </c>
      <c r="W10" s="33" t="e">
        <f>#REF!</f>
        <v>#REF!</v>
      </c>
      <c r="X10" s="33" t="e">
        <f>#REF!</f>
        <v>#REF!</v>
      </c>
      <c r="Y10" s="33" t="e">
        <f>#REF!</f>
        <v>#REF!</v>
      </c>
      <c r="Z10" s="33" t="e">
        <f>#REF!</f>
        <v>#REF!</v>
      </c>
      <c r="AA10" s="34" t="e">
        <f t="shared" si="4"/>
        <v>#REF!</v>
      </c>
    </row>
    <row r="11" spans="1:27" x14ac:dyDescent="0.2">
      <c r="A11" s="354" t="s">
        <v>115</v>
      </c>
      <c r="B11" s="354"/>
      <c r="C11" s="38" t="e">
        <f>SUM(C5:C10)</f>
        <v>#REF!</v>
      </c>
      <c r="D11" s="34" t="e">
        <f t="shared" ref="D11:AA11" si="5">SUM(D5:D10)</f>
        <v>#REF!</v>
      </c>
      <c r="E11" s="34" t="e">
        <f t="shared" si="5"/>
        <v>#REF!</v>
      </c>
      <c r="F11" s="34" t="e">
        <f t="shared" si="5"/>
        <v>#REF!</v>
      </c>
      <c r="G11" s="34" t="e">
        <f t="shared" si="5"/>
        <v>#REF!</v>
      </c>
      <c r="H11" s="34" t="e">
        <f t="shared" si="5"/>
        <v>#REF!</v>
      </c>
      <c r="I11" s="34" t="e">
        <f t="shared" si="5"/>
        <v>#REF!</v>
      </c>
      <c r="J11" s="34" t="e">
        <f t="shared" si="5"/>
        <v>#REF!</v>
      </c>
      <c r="K11" s="34" t="e">
        <f t="shared" si="5"/>
        <v>#REF!</v>
      </c>
      <c r="L11" s="34" t="e">
        <f t="shared" si="5"/>
        <v>#REF!</v>
      </c>
      <c r="M11" s="34" t="e">
        <f t="shared" si="5"/>
        <v>#REF!</v>
      </c>
      <c r="N11" s="34" t="e">
        <f t="shared" si="5"/>
        <v>#REF!</v>
      </c>
      <c r="O11" s="34" t="e">
        <f t="shared" si="5"/>
        <v>#REF!</v>
      </c>
      <c r="P11" s="34" t="e">
        <f t="shared" si="5"/>
        <v>#REF!</v>
      </c>
      <c r="Q11" s="34" t="e">
        <f t="shared" si="5"/>
        <v>#REF!</v>
      </c>
      <c r="R11" s="34" t="e">
        <f t="shared" si="5"/>
        <v>#REF!</v>
      </c>
      <c r="S11" s="34" t="e">
        <f t="shared" si="5"/>
        <v>#REF!</v>
      </c>
      <c r="T11" s="34" t="e">
        <f t="shared" si="5"/>
        <v>#REF!</v>
      </c>
      <c r="U11" s="34" t="e">
        <f t="shared" si="5"/>
        <v>#REF!</v>
      </c>
      <c r="V11" s="34" t="e">
        <f t="shared" si="5"/>
        <v>#REF!</v>
      </c>
      <c r="W11" s="34" t="e">
        <f t="shared" si="5"/>
        <v>#REF!</v>
      </c>
      <c r="X11" s="34" t="e">
        <f t="shared" si="5"/>
        <v>#REF!</v>
      </c>
      <c r="Y11" s="34" t="e">
        <f t="shared" si="5"/>
        <v>#REF!</v>
      </c>
      <c r="Z11" s="34" t="e">
        <f t="shared" si="5"/>
        <v>#REF!</v>
      </c>
      <c r="AA11" s="34" t="e">
        <f t="shared" si="5"/>
        <v>#REF!</v>
      </c>
    </row>
    <row r="12" spans="1:27" x14ac:dyDescent="0.2">
      <c r="A12" s="2"/>
      <c r="B12" s="2"/>
    </row>
    <row r="13" spans="1:27" ht="15" x14ac:dyDescent="0.2">
      <c r="A13" s="347" t="s">
        <v>153</v>
      </c>
      <c r="B13" s="347"/>
      <c r="C13" s="347"/>
      <c r="D13" s="349" t="e">
        <f>G11+L11+Q11+V11+AA11</f>
        <v>#REF!</v>
      </c>
      <c r="E13" s="350"/>
      <c r="F13" s="351"/>
    </row>
    <row r="14" spans="1:27" x14ac:dyDescent="0.2">
      <c r="A14" s="2"/>
      <c r="B14" s="2"/>
    </row>
    <row r="15" spans="1:27" ht="12.75" customHeight="1" x14ac:dyDescent="0.2">
      <c r="A15" s="346" t="s">
        <v>162</v>
      </c>
      <c r="B15" s="346"/>
      <c r="C15" s="346"/>
      <c r="D15" s="346"/>
      <c r="E15" s="346"/>
      <c r="F15" s="346"/>
    </row>
    <row r="16" spans="1:27" x14ac:dyDescent="0.2">
      <c r="A16" s="21" t="s">
        <v>149</v>
      </c>
      <c r="B16" s="21"/>
      <c r="C16" s="353" t="s">
        <v>147</v>
      </c>
      <c r="D16" s="353"/>
      <c r="E16" s="353"/>
    </row>
    <row r="17" spans="1:17" x14ac:dyDescent="0.2">
      <c r="A17" s="3"/>
      <c r="B17" s="3"/>
      <c r="C17" s="348" t="s">
        <v>148</v>
      </c>
      <c r="D17" s="348"/>
      <c r="E17" s="348"/>
    </row>
    <row r="19" spans="1:17" ht="47.25" customHeight="1" x14ac:dyDescent="0.2">
      <c r="A19" s="343" t="s">
        <v>164</v>
      </c>
      <c r="B19" s="344"/>
      <c r="C19" s="344"/>
      <c r="D19" s="344"/>
      <c r="E19" s="344"/>
      <c r="F19" s="344"/>
      <c r="G19" s="344"/>
      <c r="H19" s="344"/>
      <c r="I19" s="344"/>
      <c r="J19" s="344"/>
      <c r="K19" s="344"/>
      <c r="L19" s="344"/>
      <c r="M19" s="344"/>
      <c r="N19" s="344"/>
      <c r="O19" s="344"/>
      <c r="P19" s="344"/>
      <c r="Q19" s="345"/>
    </row>
    <row r="20" spans="1:17" ht="33.75" customHeight="1" x14ac:dyDescent="0.2">
      <c r="A20" s="343" t="s">
        <v>165</v>
      </c>
      <c r="B20" s="344"/>
      <c r="C20" s="344"/>
      <c r="D20" s="344"/>
      <c r="E20" s="344"/>
      <c r="F20" s="344"/>
      <c r="G20" s="344"/>
      <c r="H20" s="344"/>
      <c r="I20" s="344"/>
      <c r="J20" s="344"/>
      <c r="K20" s="344"/>
      <c r="L20" s="344"/>
      <c r="M20" s="344"/>
      <c r="N20" s="344"/>
      <c r="O20" s="344"/>
      <c r="P20" s="344"/>
      <c r="Q20" s="345"/>
    </row>
  </sheetData>
  <sheetProtection password="E88D" sheet="1" objects="1" scenarios="1" formatCells="0" formatColumns="0" formatRows="0" pivotTables="0"/>
  <mergeCells count="22">
    <mergeCell ref="A20:Q20"/>
    <mergeCell ref="R3:V3"/>
    <mergeCell ref="A15:F15"/>
    <mergeCell ref="A13:C13"/>
    <mergeCell ref="A19:Q19"/>
    <mergeCell ref="C17:E17"/>
    <mergeCell ref="D13:F13"/>
    <mergeCell ref="A8:A10"/>
    <mergeCell ref="C16:E16"/>
    <mergeCell ref="A11:B11"/>
    <mergeCell ref="O1:AA1"/>
    <mergeCell ref="A7:B7"/>
    <mergeCell ref="M3:Q3"/>
    <mergeCell ref="A2:AA2"/>
    <mergeCell ref="C3:G3"/>
    <mergeCell ref="L1:N1"/>
    <mergeCell ref="W3:AA3"/>
    <mergeCell ref="H3:L3"/>
    <mergeCell ref="A1:K1"/>
    <mergeCell ref="A5:B5"/>
    <mergeCell ref="A6:B6"/>
    <mergeCell ref="A3:B4"/>
  </mergeCells>
  <phoneticPr fontId="3" type="noConversion"/>
  <hyperlinks>
    <hyperlink ref="A5:B5" r:id="rId1" location="'Cost of Managed Services'!A1" display="Managed Services" xr:uid="{00000000-0004-0000-0200-000000000000}"/>
    <hyperlink ref="A6:B6" r:id="rId2" location="'Cost of Hardware &amp; Software'!A1" display="Hardware and Related S/w" xr:uid="{00000000-0004-0000-0200-000001000000}"/>
    <hyperlink ref="A7:B7" r:id="rId3" location="'Cost of EMS Tools'!A1" display="EMS Tools &amp; Implementations" xr:uid="{00000000-0004-0000-0200-000002000000}"/>
    <hyperlink ref="B8" r:id="rId4" location="'AMC Cost for PC &amp; Printer'!A1" xr:uid="{00000000-0004-0000-0200-000003000000}"/>
    <hyperlink ref="B9" r:id="rId5" location="'AMC Cost for DC, DR &amp; Remote Sr'!A1" xr:uid="{00000000-0004-0000-0200-000004000000}"/>
    <hyperlink ref="B10" r:id="rId6" location="'AMC Cost for NW &amp; Security Equi'!A1" xr:uid="{00000000-0004-0000-0200-000005000000}"/>
    <hyperlink ref="A15:F15" r:id="rId7" location="'Contracted Rate Chart'!A1" display="Contract rate chart for optional services" xr:uid="{00000000-0004-0000-0200-000006000000}"/>
  </hyperlinks>
  <printOptions horizontalCentered="1"/>
  <pageMargins left="0.75" right="0.75" top="1" bottom="1" header="0.5" footer="0.5"/>
  <pageSetup paperSize="9" scale="74" orientation="landscape" r:id="rId8"/>
  <headerFooter alignWithMargins="0">
    <oddFooter>&amp;L&amp;F\&amp;A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A21"/>
  <sheetViews>
    <sheetView workbookViewId="0">
      <selection activeCell="B8" sqref="B8"/>
    </sheetView>
  </sheetViews>
  <sheetFormatPr defaultRowHeight="12.75" x14ac:dyDescent="0.2"/>
  <cols>
    <col min="1" max="1" width="21.5703125" customWidth="1"/>
    <col min="2" max="2" width="6.28515625" customWidth="1"/>
    <col min="3" max="3" width="5.28515625" bestFit="1" customWidth="1"/>
    <col min="4" max="4" width="5.5703125" customWidth="1"/>
    <col min="5" max="5" width="5.28515625" bestFit="1" customWidth="1"/>
    <col min="6" max="6" width="15.28515625" customWidth="1"/>
    <col min="7" max="7" width="5.28515625" bestFit="1" customWidth="1"/>
    <col min="8" max="9" width="6.85546875" customWidth="1"/>
    <col min="10" max="10" width="6.42578125" customWidth="1"/>
    <col min="11" max="11" width="15.28515625" customWidth="1"/>
    <col min="12" max="12" width="6" customWidth="1"/>
    <col min="13" max="13" width="6.42578125" customWidth="1"/>
    <col min="14" max="14" width="7.140625" customWidth="1"/>
    <col min="15" max="15" width="6.140625" customWidth="1"/>
    <col min="16" max="16" width="14.85546875" bestFit="1" customWidth="1"/>
    <col min="17" max="17" width="5.28515625" bestFit="1" customWidth="1"/>
    <col min="18" max="18" width="6" customWidth="1"/>
    <col min="19" max="19" width="6.7109375" customWidth="1"/>
    <col min="20" max="20" width="6.140625" customWidth="1"/>
    <col min="21" max="21" width="14.28515625" bestFit="1" customWidth="1"/>
    <col min="22" max="23" width="7.5703125" customWidth="1"/>
    <col min="24" max="24" width="7.85546875" customWidth="1"/>
    <col min="25" max="25" width="8" customWidth="1"/>
    <col min="26" max="26" width="14.28515625" bestFit="1" customWidth="1"/>
    <col min="27" max="27" width="16.5703125" customWidth="1"/>
  </cols>
  <sheetData>
    <row r="1" spans="1:27" ht="15.75" x14ac:dyDescent="0.2">
      <c r="A1" s="355" t="s">
        <v>166</v>
      </c>
      <c r="B1" s="356"/>
      <c r="C1" s="356"/>
      <c r="D1" s="356"/>
      <c r="E1" s="356"/>
      <c r="F1" s="356"/>
      <c r="G1" s="356"/>
      <c r="H1" s="357"/>
      <c r="I1" s="357"/>
      <c r="J1" s="357"/>
      <c r="K1" s="357"/>
      <c r="L1" s="357"/>
      <c r="M1" s="357"/>
      <c r="N1" s="357"/>
      <c r="O1" s="357"/>
      <c r="P1" s="357"/>
      <c r="Q1" s="357"/>
      <c r="R1" s="357"/>
      <c r="S1" s="357"/>
      <c r="T1" s="357"/>
      <c r="U1" s="357"/>
      <c r="V1" s="357"/>
      <c r="W1" s="357"/>
      <c r="X1" s="357"/>
      <c r="Y1" s="357"/>
      <c r="Z1" s="357"/>
      <c r="AA1" s="357"/>
    </row>
    <row r="2" spans="1:27" ht="14.25" x14ac:dyDescent="0.2">
      <c r="A2" s="363" t="s">
        <v>86</v>
      </c>
      <c r="B2" s="360" t="s">
        <v>102</v>
      </c>
      <c r="C2" s="358"/>
      <c r="D2" s="358"/>
      <c r="E2" s="358"/>
      <c r="F2" s="358"/>
      <c r="G2" s="358" t="s">
        <v>104</v>
      </c>
      <c r="H2" s="358"/>
      <c r="I2" s="358"/>
      <c r="J2" s="358"/>
      <c r="K2" s="358"/>
      <c r="L2" s="358" t="s">
        <v>107</v>
      </c>
      <c r="M2" s="358"/>
      <c r="N2" s="358"/>
      <c r="O2" s="358"/>
      <c r="P2" s="358"/>
      <c r="Q2" s="358" t="s">
        <v>108</v>
      </c>
      <c r="R2" s="358"/>
      <c r="S2" s="358"/>
      <c r="T2" s="358"/>
      <c r="U2" s="358"/>
      <c r="V2" s="358" t="s">
        <v>110</v>
      </c>
      <c r="W2" s="358"/>
      <c r="X2" s="358"/>
      <c r="Y2" s="358"/>
      <c r="Z2" s="358"/>
      <c r="AA2" s="359" t="s">
        <v>100</v>
      </c>
    </row>
    <row r="3" spans="1:27" ht="52.5" x14ac:dyDescent="0.2">
      <c r="A3" s="364"/>
      <c r="B3" s="30" t="s">
        <v>53</v>
      </c>
      <c r="C3" s="15" t="s">
        <v>54</v>
      </c>
      <c r="D3" s="15" t="s">
        <v>55</v>
      </c>
      <c r="E3" s="15" t="s">
        <v>56</v>
      </c>
      <c r="F3" s="13" t="s">
        <v>103</v>
      </c>
      <c r="G3" s="16" t="s">
        <v>53</v>
      </c>
      <c r="H3" s="14" t="s">
        <v>54</v>
      </c>
      <c r="I3" s="14" t="s">
        <v>55</v>
      </c>
      <c r="J3" s="14" t="s">
        <v>56</v>
      </c>
      <c r="K3" s="12" t="s">
        <v>105</v>
      </c>
      <c r="L3" s="12" t="s">
        <v>53</v>
      </c>
      <c r="M3" s="14" t="s">
        <v>54</v>
      </c>
      <c r="N3" s="14" t="s">
        <v>55</v>
      </c>
      <c r="O3" s="14" t="s">
        <v>56</v>
      </c>
      <c r="P3" s="12" t="s">
        <v>106</v>
      </c>
      <c r="Q3" s="12" t="s">
        <v>53</v>
      </c>
      <c r="R3" s="14" t="s">
        <v>54</v>
      </c>
      <c r="S3" s="14" t="s">
        <v>55</v>
      </c>
      <c r="T3" s="14" t="s">
        <v>56</v>
      </c>
      <c r="U3" s="12" t="s">
        <v>109</v>
      </c>
      <c r="V3" s="12" t="s">
        <v>53</v>
      </c>
      <c r="W3" s="14" t="s">
        <v>54</v>
      </c>
      <c r="X3" s="14" t="s">
        <v>55</v>
      </c>
      <c r="Y3" s="14" t="s">
        <v>56</v>
      </c>
      <c r="Z3" s="12" t="s">
        <v>111</v>
      </c>
      <c r="AA3" s="359"/>
    </row>
    <row r="4" spans="1:27" s="4" customFormat="1" ht="11.25" customHeight="1" x14ac:dyDescent="0.2">
      <c r="A4" s="365"/>
      <c r="B4" s="31" t="s">
        <v>45</v>
      </c>
      <c r="C4" s="32" t="s">
        <v>46</v>
      </c>
      <c r="D4" s="32" t="s">
        <v>47</v>
      </c>
      <c r="E4" s="32" t="s">
        <v>48</v>
      </c>
      <c r="F4" s="32" t="s">
        <v>92</v>
      </c>
      <c r="G4" s="31" t="s">
        <v>51</v>
      </c>
      <c r="H4" s="31" t="s">
        <v>58</v>
      </c>
      <c r="I4" s="32" t="s">
        <v>59</v>
      </c>
      <c r="J4" s="32" t="s">
        <v>60</v>
      </c>
      <c r="K4" s="32" t="s">
        <v>93</v>
      </c>
      <c r="L4" s="32" t="s">
        <v>94</v>
      </c>
      <c r="M4" s="32" t="s">
        <v>64</v>
      </c>
      <c r="N4" s="32" t="s">
        <v>65</v>
      </c>
      <c r="O4" s="32" t="s">
        <v>66</v>
      </c>
      <c r="P4" s="32" t="s">
        <v>95</v>
      </c>
      <c r="Q4" s="32" t="s">
        <v>96</v>
      </c>
      <c r="R4" s="32" t="s">
        <v>69</v>
      </c>
      <c r="S4" s="32" t="s">
        <v>70</v>
      </c>
      <c r="T4" s="32" t="s">
        <v>71</v>
      </c>
      <c r="U4" s="32" t="s">
        <v>97</v>
      </c>
      <c r="V4" s="32" t="s">
        <v>98</v>
      </c>
      <c r="W4" s="32" t="s">
        <v>74</v>
      </c>
      <c r="X4" s="32" t="s">
        <v>75</v>
      </c>
      <c r="Y4" s="32" t="s">
        <v>76</v>
      </c>
      <c r="Z4" s="32" t="s">
        <v>99</v>
      </c>
      <c r="AA4" s="32" t="s">
        <v>101</v>
      </c>
    </row>
    <row r="5" spans="1:27" s="4" customFormat="1" ht="25.5" x14ac:dyDescent="0.2">
      <c r="A5" s="41" t="s">
        <v>144</v>
      </c>
      <c r="B5" s="26">
        <f>ROUND($F5/4,2)</f>
        <v>27.5</v>
      </c>
      <c r="C5" s="26">
        <f>ROUND($F5/4,2)</f>
        <v>27.5</v>
      </c>
      <c r="D5" s="26">
        <f>ROUND($F5/4,2)</f>
        <v>27.5</v>
      </c>
      <c r="E5" s="26">
        <f>ROUND($F5/4,2)</f>
        <v>27.5</v>
      </c>
      <c r="F5" s="27">
        <v>110</v>
      </c>
      <c r="G5" s="26">
        <f>ROUND($K5/4,0)</f>
        <v>0</v>
      </c>
      <c r="H5" s="26">
        <f t="shared" ref="H5:J12" si="0">ROUND($K5/4,0)</f>
        <v>0</v>
      </c>
      <c r="I5" s="26">
        <f t="shared" si="0"/>
        <v>0</v>
      </c>
      <c r="J5" s="26">
        <f t="shared" si="0"/>
        <v>0</v>
      </c>
      <c r="K5" s="27">
        <v>0</v>
      </c>
      <c r="L5" s="26">
        <f>ROUND($P5/4,0)</f>
        <v>0</v>
      </c>
      <c r="M5" s="26">
        <f t="shared" ref="M5:O12" si="1">ROUND($P5/4,0)</f>
        <v>0</v>
      </c>
      <c r="N5" s="26">
        <f t="shared" si="1"/>
        <v>0</v>
      </c>
      <c r="O5" s="26">
        <f t="shared" si="1"/>
        <v>0</v>
      </c>
      <c r="P5" s="27">
        <v>0</v>
      </c>
      <c r="Q5" s="26">
        <f>ROUND($U5/4,0)</f>
        <v>0</v>
      </c>
      <c r="R5" s="26">
        <f t="shared" ref="R5:T12" si="2">ROUND($U5/4,0)</f>
        <v>0</v>
      </c>
      <c r="S5" s="26">
        <f t="shared" si="2"/>
        <v>0</v>
      </c>
      <c r="T5" s="26">
        <f t="shared" si="2"/>
        <v>0</v>
      </c>
      <c r="U5" s="27">
        <v>0</v>
      </c>
      <c r="V5" s="26">
        <f>ROUND($Z5/4,0)</f>
        <v>0</v>
      </c>
      <c r="W5" s="26">
        <f t="shared" ref="W5:Y12" si="3">ROUND($Z5/4,0)</f>
        <v>0</v>
      </c>
      <c r="X5" s="26">
        <f t="shared" si="3"/>
        <v>0</v>
      </c>
      <c r="Y5" s="26">
        <f t="shared" si="3"/>
        <v>0</v>
      </c>
      <c r="Z5" s="27">
        <v>0</v>
      </c>
      <c r="AA5" s="28">
        <f>$F5+$K5+$P5+$U5+$Z5</f>
        <v>110</v>
      </c>
    </row>
    <row r="6" spans="1:27" x14ac:dyDescent="0.2">
      <c r="A6" s="41" t="s">
        <v>87</v>
      </c>
      <c r="B6" s="26">
        <f t="shared" ref="B6:B12" si="4">ROUND($F6/4,0)</f>
        <v>0</v>
      </c>
      <c r="C6" s="26">
        <f t="shared" ref="C6:E12" si="5">ROUND($F6/4,0)</f>
        <v>0</v>
      </c>
      <c r="D6" s="26">
        <f t="shared" si="5"/>
        <v>0</v>
      </c>
      <c r="E6" s="26">
        <f t="shared" si="5"/>
        <v>0</v>
      </c>
      <c r="F6" s="27">
        <v>0</v>
      </c>
      <c r="G6" s="26">
        <f t="shared" ref="G6:G12" si="6">ROUND($K6/4,0)</f>
        <v>0</v>
      </c>
      <c r="H6" s="26">
        <f t="shared" si="0"/>
        <v>0</v>
      </c>
      <c r="I6" s="26">
        <f t="shared" si="0"/>
        <v>0</v>
      </c>
      <c r="J6" s="26">
        <f t="shared" si="0"/>
        <v>0</v>
      </c>
      <c r="K6" s="27">
        <v>0</v>
      </c>
      <c r="L6" s="26">
        <f t="shared" ref="L6:L12" si="7">ROUND($P6/4,0)</f>
        <v>0</v>
      </c>
      <c r="M6" s="26">
        <f t="shared" si="1"/>
        <v>0</v>
      </c>
      <c r="N6" s="26">
        <f t="shared" si="1"/>
        <v>0</v>
      </c>
      <c r="O6" s="26">
        <f t="shared" si="1"/>
        <v>0</v>
      </c>
      <c r="P6" s="27">
        <v>0</v>
      </c>
      <c r="Q6" s="26">
        <f t="shared" ref="Q6:Q12" si="8">ROUND($U6/4,0)</f>
        <v>0</v>
      </c>
      <c r="R6" s="26">
        <f t="shared" si="2"/>
        <v>0</v>
      </c>
      <c r="S6" s="26">
        <f t="shared" si="2"/>
        <v>0</v>
      </c>
      <c r="T6" s="26">
        <f t="shared" si="2"/>
        <v>0</v>
      </c>
      <c r="U6" s="27">
        <v>0</v>
      </c>
      <c r="V6" s="26">
        <f t="shared" ref="V6:V12" si="9">ROUND($Z6/4,0)</f>
        <v>0</v>
      </c>
      <c r="W6" s="26">
        <f t="shared" si="3"/>
        <v>0</v>
      </c>
      <c r="X6" s="26">
        <f t="shared" si="3"/>
        <v>0</v>
      </c>
      <c r="Y6" s="26">
        <f t="shared" si="3"/>
        <v>0</v>
      </c>
      <c r="Z6" s="27">
        <v>0</v>
      </c>
      <c r="AA6" s="28">
        <f t="shared" ref="AA6:AA12" si="10">$F6+$K6+$P6+$U6+$Z6</f>
        <v>0</v>
      </c>
    </row>
    <row r="7" spans="1:27" ht="38.25" x14ac:dyDescent="0.2">
      <c r="A7" s="41" t="s">
        <v>145</v>
      </c>
      <c r="B7" s="26">
        <f t="shared" si="4"/>
        <v>0</v>
      </c>
      <c r="C7" s="26">
        <f t="shared" si="5"/>
        <v>0</v>
      </c>
      <c r="D7" s="26">
        <f t="shared" si="5"/>
        <v>0</v>
      </c>
      <c r="E7" s="26">
        <f t="shared" si="5"/>
        <v>0</v>
      </c>
      <c r="F7" s="27">
        <v>0</v>
      </c>
      <c r="G7" s="26">
        <f t="shared" si="6"/>
        <v>0</v>
      </c>
      <c r="H7" s="26">
        <f t="shared" si="0"/>
        <v>0</v>
      </c>
      <c r="I7" s="26">
        <f t="shared" si="0"/>
        <v>0</v>
      </c>
      <c r="J7" s="26">
        <f t="shared" si="0"/>
        <v>0</v>
      </c>
      <c r="K7" s="27">
        <v>0</v>
      </c>
      <c r="L7" s="26">
        <f t="shared" si="7"/>
        <v>0</v>
      </c>
      <c r="M7" s="26">
        <f t="shared" si="1"/>
        <v>0</v>
      </c>
      <c r="N7" s="26">
        <f t="shared" si="1"/>
        <v>0</v>
      </c>
      <c r="O7" s="26">
        <f t="shared" si="1"/>
        <v>0</v>
      </c>
      <c r="P7" s="27">
        <v>0</v>
      </c>
      <c r="Q7" s="26">
        <f t="shared" si="8"/>
        <v>0</v>
      </c>
      <c r="R7" s="26">
        <f t="shared" si="2"/>
        <v>0</v>
      </c>
      <c r="S7" s="26">
        <f t="shared" si="2"/>
        <v>0</v>
      </c>
      <c r="T7" s="26">
        <f t="shared" si="2"/>
        <v>0</v>
      </c>
      <c r="U7" s="27">
        <v>0</v>
      </c>
      <c r="V7" s="26">
        <f t="shared" si="9"/>
        <v>0</v>
      </c>
      <c r="W7" s="26">
        <f t="shared" si="3"/>
        <v>0</v>
      </c>
      <c r="X7" s="26">
        <f t="shared" si="3"/>
        <v>0</v>
      </c>
      <c r="Y7" s="26">
        <f t="shared" si="3"/>
        <v>0</v>
      </c>
      <c r="Z7" s="27">
        <v>0</v>
      </c>
      <c r="AA7" s="28">
        <f t="shared" si="10"/>
        <v>0</v>
      </c>
    </row>
    <row r="8" spans="1:27" ht="25.5" x14ac:dyDescent="0.2">
      <c r="A8" s="41" t="s">
        <v>88</v>
      </c>
      <c r="B8" s="26">
        <f t="shared" si="4"/>
        <v>0</v>
      </c>
      <c r="C8" s="26">
        <f t="shared" si="5"/>
        <v>0</v>
      </c>
      <c r="D8" s="26">
        <f t="shared" si="5"/>
        <v>0</v>
      </c>
      <c r="E8" s="26">
        <f t="shared" si="5"/>
        <v>0</v>
      </c>
      <c r="F8" s="27">
        <v>0</v>
      </c>
      <c r="G8" s="26">
        <f t="shared" si="6"/>
        <v>0</v>
      </c>
      <c r="H8" s="26">
        <f t="shared" si="0"/>
        <v>0</v>
      </c>
      <c r="I8" s="26">
        <f t="shared" si="0"/>
        <v>0</v>
      </c>
      <c r="J8" s="26">
        <f t="shared" si="0"/>
        <v>0</v>
      </c>
      <c r="K8" s="27">
        <v>0</v>
      </c>
      <c r="L8" s="26">
        <f t="shared" si="7"/>
        <v>0</v>
      </c>
      <c r="M8" s="26">
        <f t="shared" si="1"/>
        <v>0</v>
      </c>
      <c r="N8" s="26">
        <f t="shared" si="1"/>
        <v>0</v>
      </c>
      <c r="O8" s="26">
        <f t="shared" si="1"/>
        <v>0</v>
      </c>
      <c r="P8" s="27">
        <v>0</v>
      </c>
      <c r="Q8" s="26">
        <f t="shared" si="8"/>
        <v>0</v>
      </c>
      <c r="R8" s="26">
        <f t="shared" si="2"/>
        <v>0</v>
      </c>
      <c r="S8" s="26">
        <f t="shared" si="2"/>
        <v>0</v>
      </c>
      <c r="T8" s="26">
        <f t="shared" si="2"/>
        <v>0</v>
      </c>
      <c r="U8" s="27">
        <v>0</v>
      </c>
      <c r="V8" s="26">
        <f t="shared" si="9"/>
        <v>0</v>
      </c>
      <c r="W8" s="26">
        <f t="shared" si="3"/>
        <v>0</v>
      </c>
      <c r="X8" s="26">
        <f t="shared" si="3"/>
        <v>0</v>
      </c>
      <c r="Y8" s="26">
        <f t="shared" si="3"/>
        <v>0</v>
      </c>
      <c r="Z8" s="27">
        <v>0</v>
      </c>
      <c r="AA8" s="28">
        <f t="shared" si="10"/>
        <v>0</v>
      </c>
    </row>
    <row r="9" spans="1:27" x14ac:dyDescent="0.2">
      <c r="A9" s="41" t="s">
        <v>89</v>
      </c>
      <c r="B9" s="26">
        <f t="shared" si="4"/>
        <v>0</v>
      </c>
      <c r="C9" s="26">
        <f t="shared" si="5"/>
        <v>0</v>
      </c>
      <c r="D9" s="26">
        <f t="shared" si="5"/>
        <v>0</v>
      </c>
      <c r="E9" s="26">
        <f t="shared" si="5"/>
        <v>0</v>
      </c>
      <c r="F9" s="27">
        <v>0</v>
      </c>
      <c r="G9" s="26">
        <f t="shared" si="6"/>
        <v>0</v>
      </c>
      <c r="H9" s="26">
        <f t="shared" si="0"/>
        <v>0</v>
      </c>
      <c r="I9" s="26">
        <f t="shared" si="0"/>
        <v>0</v>
      </c>
      <c r="J9" s="26">
        <f t="shared" si="0"/>
        <v>0</v>
      </c>
      <c r="K9" s="27">
        <v>0</v>
      </c>
      <c r="L9" s="26">
        <f t="shared" si="7"/>
        <v>0</v>
      </c>
      <c r="M9" s="26">
        <f t="shared" si="1"/>
        <v>0</v>
      </c>
      <c r="N9" s="26">
        <f t="shared" si="1"/>
        <v>0</v>
      </c>
      <c r="O9" s="26">
        <f t="shared" si="1"/>
        <v>0</v>
      </c>
      <c r="P9" s="27">
        <v>0</v>
      </c>
      <c r="Q9" s="26">
        <f t="shared" si="8"/>
        <v>0</v>
      </c>
      <c r="R9" s="26">
        <f t="shared" si="2"/>
        <v>0</v>
      </c>
      <c r="S9" s="26">
        <f t="shared" si="2"/>
        <v>0</v>
      </c>
      <c r="T9" s="26">
        <f t="shared" si="2"/>
        <v>0</v>
      </c>
      <c r="U9" s="27">
        <v>0</v>
      </c>
      <c r="V9" s="26">
        <f t="shared" si="9"/>
        <v>0</v>
      </c>
      <c r="W9" s="26">
        <f t="shared" si="3"/>
        <v>0</v>
      </c>
      <c r="X9" s="26">
        <f t="shared" si="3"/>
        <v>0</v>
      </c>
      <c r="Y9" s="26">
        <f t="shared" si="3"/>
        <v>0</v>
      </c>
      <c r="Z9" s="27">
        <v>0</v>
      </c>
      <c r="AA9" s="28">
        <f t="shared" si="10"/>
        <v>0</v>
      </c>
    </row>
    <row r="10" spans="1:27" ht="38.25" x14ac:dyDescent="0.2">
      <c r="A10" s="41" t="s">
        <v>146</v>
      </c>
      <c r="B10" s="26">
        <f t="shared" si="4"/>
        <v>0</v>
      </c>
      <c r="C10" s="26">
        <f t="shared" si="5"/>
        <v>0</v>
      </c>
      <c r="D10" s="26">
        <f t="shared" si="5"/>
        <v>0</v>
      </c>
      <c r="E10" s="26">
        <f t="shared" si="5"/>
        <v>0</v>
      </c>
      <c r="F10" s="27">
        <v>0</v>
      </c>
      <c r="G10" s="26">
        <f t="shared" si="6"/>
        <v>0</v>
      </c>
      <c r="H10" s="26">
        <f t="shared" si="0"/>
        <v>0</v>
      </c>
      <c r="I10" s="26">
        <f t="shared" si="0"/>
        <v>0</v>
      </c>
      <c r="J10" s="26">
        <f t="shared" si="0"/>
        <v>0</v>
      </c>
      <c r="K10" s="27">
        <v>0</v>
      </c>
      <c r="L10" s="26">
        <f t="shared" si="7"/>
        <v>0</v>
      </c>
      <c r="M10" s="26">
        <f t="shared" si="1"/>
        <v>0</v>
      </c>
      <c r="N10" s="26">
        <f t="shared" si="1"/>
        <v>0</v>
      </c>
      <c r="O10" s="26">
        <f t="shared" si="1"/>
        <v>0</v>
      </c>
      <c r="P10" s="27">
        <v>0</v>
      </c>
      <c r="Q10" s="26">
        <f t="shared" si="8"/>
        <v>0</v>
      </c>
      <c r="R10" s="26">
        <f t="shared" si="2"/>
        <v>0</v>
      </c>
      <c r="S10" s="26">
        <f t="shared" si="2"/>
        <v>0</v>
      </c>
      <c r="T10" s="26">
        <f t="shared" si="2"/>
        <v>0</v>
      </c>
      <c r="U10" s="27">
        <v>0</v>
      </c>
      <c r="V10" s="26">
        <f t="shared" si="9"/>
        <v>0</v>
      </c>
      <c r="W10" s="26">
        <f t="shared" si="3"/>
        <v>0</v>
      </c>
      <c r="X10" s="26">
        <f t="shared" si="3"/>
        <v>0</v>
      </c>
      <c r="Y10" s="26">
        <f t="shared" si="3"/>
        <v>0</v>
      </c>
      <c r="Z10" s="27">
        <v>0</v>
      </c>
      <c r="AA10" s="28">
        <f t="shared" si="10"/>
        <v>0</v>
      </c>
    </row>
    <row r="11" spans="1:27" ht="25.5" x14ac:dyDescent="0.2">
      <c r="A11" s="41" t="s">
        <v>90</v>
      </c>
      <c r="B11" s="26">
        <f t="shared" si="4"/>
        <v>0</v>
      </c>
      <c r="C11" s="26">
        <f t="shared" si="5"/>
        <v>0</v>
      </c>
      <c r="D11" s="26">
        <f t="shared" si="5"/>
        <v>0</v>
      </c>
      <c r="E11" s="26">
        <f t="shared" si="5"/>
        <v>0</v>
      </c>
      <c r="F11" s="27">
        <v>0</v>
      </c>
      <c r="G11" s="26">
        <f t="shared" si="6"/>
        <v>0</v>
      </c>
      <c r="H11" s="26">
        <f t="shared" si="0"/>
        <v>0</v>
      </c>
      <c r="I11" s="26">
        <f t="shared" si="0"/>
        <v>0</v>
      </c>
      <c r="J11" s="26">
        <f t="shared" si="0"/>
        <v>0</v>
      </c>
      <c r="K11" s="27">
        <v>0</v>
      </c>
      <c r="L11" s="26">
        <f t="shared" si="7"/>
        <v>0</v>
      </c>
      <c r="M11" s="26">
        <f t="shared" si="1"/>
        <v>0</v>
      </c>
      <c r="N11" s="26">
        <f t="shared" si="1"/>
        <v>0</v>
      </c>
      <c r="O11" s="26">
        <f t="shared" si="1"/>
        <v>0</v>
      </c>
      <c r="P11" s="27">
        <v>0</v>
      </c>
      <c r="Q11" s="26">
        <f t="shared" si="8"/>
        <v>0</v>
      </c>
      <c r="R11" s="26">
        <f t="shared" si="2"/>
        <v>0</v>
      </c>
      <c r="S11" s="26">
        <f t="shared" si="2"/>
        <v>0</v>
      </c>
      <c r="T11" s="26">
        <f t="shared" si="2"/>
        <v>0</v>
      </c>
      <c r="U11" s="27">
        <v>0</v>
      </c>
      <c r="V11" s="26">
        <f t="shared" si="9"/>
        <v>0</v>
      </c>
      <c r="W11" s="26">
        <f t="shared" si="3"/>
        <v>0</v>
      </c>
      <c r="X11" s="26">
        <f t="shared" si="3"/>
        <v>0</v>
      </c>
      <c r="Y11" s="26">
        <f t="shared" si="3"/>
        <v>0</v>
      </c>
      <c r="Z11" s="27">
        <v>0</v>
      </c>
      <c r="AA11" s="28">
        <f t="shared" si="10"/>
        <v>0</v>
      </c>
    </row>
    <row r="12" spans="1:27" ht="25.5" x14ac:dyDescent="0.2">
      <c r="A12" s="41" t="s">
        <v>91</v>
      </c>
      <c r="B12" s="26">
        <f t="shared" si="4"/>
        <v>0</v>
      </c>
      <c r="C12" s="26">
        <f t="shared" si="5"/>
        <v>0</v>
      </c>
      <c r="D12" s="26">
        <f t="shared" si="5"/>
        <v>0</v>
      </c>
      <c r="E12" s="26">
        <f t="shared" si="5"/>
        <v>0</v>
      </c>
      <c r="F12" s="27">
        <v>0</v>
      </c>
      <c r="G12" s="26">
        <f t="shared" si="6"/>
        <v>0</v>
      </c>
      <c r="H12" s="26">
        <f t="shared" si="0"/>
        <v>0</v>
      </c>
      <c r="I12" s="26">
        <f t="shared" si="0"/>
        <v>0</v>
      </c>
      <c r="J12" s="26">
        <f t="shared" si="0"/>
        <v>0</v>
      </c>
      <c r="K12" s="27">
        <v>0</v>
      </c>
      <c r="L12" s="26">
        <f t="shared" si="7"/>
        <v>0</v>
      </c>
      <c r="M12" s="26">
        <f t="shared" si="1"/>
        <v>0</v>
      </c>
      <c r="N12" s="26">
        <f t="shared" si="1"/>
        <v>0</v>
      </c>
      <c r="O12" s="26">
        <f t="shared" si="1"/>
        <v>0</v>
      </c>
      <c r="P12" s="27">
        <v>0</v>
      </c>
      <c r="Q12" s="26">
        <f t="shared" si="8"/>
        <v>0</v>
      </c>
      <c r="R12" s="26">
        <f t="shared" si="2"/>
        <v>0</v>
      </c>
      <c r="S12" s="26">
        <f t="shared" si="2"/>
        <v>0</v>
      </c>
      <c r="T12" s="26">
        <f t="shared" si="2"/>
        <v>0</v>
      </c>
      <c r="U12" s="27">
        <v>0</v>
      </c>
      <c r="V12" s="26">
        <f t="shared" si="9"/>
        <v>0</v>
      </c>
      <c r="W12" s="26">
        <f t="shared" si="3"/>
        <v>0</v>
      </c>
      <c r="X12" s="26">
        <f t="shared" si="3"/>
        <v>0</v>
      </c>
      <c r="Y12" s="26">
        <f t="shared" si="3"/>
        <v>0</v>
      </c>
      <c r="Z12" s="27">
        <v>0</v>
      </c>
      <c r="AA12" s="28">
        <f t="shared" si="10"/>
        <v>0</v>
      </c>
    </row>
    <row r="13" spans="1:27" s="29" customFormat="1" x14ac:dyDescent="0.2">
      <c r="A13" s="24" t="s">
        <v>0</v>
      </c>
      <c r="B13" s="5">
        <f>SUM(B5:B12)</f>
        <v>27.5</v>
      </c>
      <c r="C13" s="5">
        <f t="shared" ref="C13:AA13" si="11">SUM(C5:C12)</f>
        <v>27.5</v>
      </c>
      <c r="D13" s="5">
        <f t="shared" si="11"/>
        <v>27.5</v>
      </c>
      <c r="E13" s="5">
        <f t="shared" si="11"/>
        <v>27.5</v>
      </c>
      <c r="F13" s="5">
        <f t="shared" si="11"/>
        <v>110</v>
      </c>
      <c r="G13" s="5">
        <f t="shared" si="11"/>
        <v>0</v>
      </c>
      <c r="H13" s="5">
        <f t="shared" si="11"/>
        <v>0</v>
      </c>
      <c r="I13" s="5">
        <f t="shared" si="11"/>
        <v>0</v>
      </c>
      <c r="J13" s="5">
        <f t="shared" si="11"/>
        <v>0</v>
      </c>
      <c r="K13" s="5">
        <f t="shared" si="11"/>
        <v>0</v>
      </c>
      <c r="L13" s="5">
        <f t="shared" si="11"/>
        <v>0</v>
      </c>
      <c r="M13" s="5">
        <f t="shared" si="11"/>
        <v>0</v>
      </c>
      <c r="N13" s="5">
        <f t="shared" si="11"/>
        <v>0</v>
      </c>
      <c r="O13" s="5">
        <f t="shared" si="11"/>
        <v>0</v>
      </c>
      <c r="P13" s="5">
        <f t="shared" si="11"/>
        <v>0</v>
      </c>
      <c r="Q13" s="5">
        <f t="shared" si="11"/>
        <v>0</v>
      </c>
      <c r="R13" s="5">
        <f t="shared" si="11"/>
        <v>0</v>
      </c>
      <c r="S13" s="5">
        <f t="shared" si="11"/>
        <v>0</v>
      </c>
      <c r="T13" s="5">
        <f t="shared" si="11"/>
        <v>0</v>
      </c>
      <c r="U13" s="5">
        <f t="shared" si="11"/>
        <v>0</v>
      </c>
      <c r="V13" s="5">
        <f t="shared" si="11"/>
        <v>0</v>
      </c>
      <c r="W13" s="5">
        <f t="shared" si="11"/>
        <v>0</v>
      </c>
      <c r="X13" s="5">
        <f t="shared" si="11"/>
        <v>0</v>
      </c>
      <c r="Y13" s="5">
        <f t="shared" si="11"/>
        <v>0</v>
      </c>
      <c r="Z13" s="5">
        <f t="shared" si="11"/>
        <v>0</v>
      </c>
      <c r="AA13" s="5">
        <f t="shared" si="11"/>
        <v>110</v>
      </c>
    </row>
    <row r="15" spans="1:27" x14ac:dyDescent="0.2">
      <c r="A15" s="366" t="s">
        <v>112</v>
      </c>
      <c r="B15" s="367"/>
      <c r="C15" s="367"/>
      <c r="D15" s="367"/>
      <c r="E15" s="367"/>
      <c r="F15" s="367"/>
      <c r="G15" s="367"/>
      <c r="H15" s="368"/>
      <c r="I15" s="368"/>
      <c r="J15" s="368"/>
      <c r="K15" s="368"/>
      <c r="L15" s="368"/>
      <c r="M15" s="368"/>
      <c r="N15" s="368"/>
      <c r="O15" s="368"/>
      <c r="P15" s="368"/>
    </row>
    <row r="16" spans="1:27" x14ac:dyDescent="0.2">
      <c r="A16" s="369" t="s">
        <v>85</v>
      </c>
      <c r="B16" s="370"/>
      <c r="C16" s="370"/>
      <c r="D16" s="370"/>
      <c r="E16" s="370"/>
      <c r="F16" s="370"/>
      <c r="G16" s="370"/>
      <c r="H16" s="368"/>
      <c r="I16" s="368"/>
      <c r="J16" s="368"/>
      <c r="K16" s="368"/>
      <c r="L16" s="368"/>
      <c r="M16" s="368"/>
      <c r="N16" s="368"/>
      <c r="O16" s="368"/>
      <c r="P16" s="368"/>
    </row>
    <row r="18" spans="1:4" x14ac:dyDescent="0.2">
      <c r="A18" s="21" t="s">
        <v>149</v>
      </c>
      <c r="B18" s="361" t="s">
        <v>147</v>
      </c>
      <c r="C18" s="361"/>
      <c r="D18" s="361"/>
    </row>
    <row r="19" spans="1:4" x14ac:dyDescent="0.2">
      <c r="A19" s="3"/>
      <c r="B19" s="348" t="s">
        <v>148</v>
      </c>
      <c r="C19" s="348"/>
      <c r="D19" s="348"/>
    </row>
    <row r="21" spans="1:4" x14ac:dyDescent="0.2">
      <c r="A21" s="362" t="s">
        <v>158</v>
      </c>
      <c r="B21" s="362"/>
    </row>
  </sheetData>
  <sheetProtection formatCells="0" formatColumns="0" formatRows="0" pivotTables="0"/>
  <mergeCells count="13">
    <mergeCell ref="B18:D18"/>
    <mergeCell ref="B19:D19"/>
    <mergeCell ref="A21:B21"/>
    <mergeCell ref="A2:A4"/>
    <mergeCell ref="A15:P15"/>
    <mergeCell ref="A16:P16"/>
    <mergeCell ref="A1:AA1"/>
    <mergeCell ref="Q2:U2"/>
    <mergeCell ref="V2:Z2"/>
    <mergeCell ref="AA2:AA3"/>
    <mergeCell ref="B2:F2"/>
    <mergeCell ref="G2:K2"/>
    <mergeCell ref="L2:P2"/>
  </mergeCells>
  <phoneticPr fontId="3" type="noConversion"/>
  <hyperlinks>
    <hyperlink ref="A21" r:id="rId1" location="'Commercial Summary Sheet'!A1" xr:uid="{00000000-0004-0000-0300-000000000000}"/>
  </hyperlinks>
  <pageMargins left="0.5" right="0.25" top="0.75" bottom="0.5" header="0.5" footer="0.5"/>
  <pageSetup paperSize="9" scale="57" orientation="landscape" r:id="rId2"/>
  <headerFooter alignWithMargins="0">
    <oddFooter>&amp;L&amp;F\&amp;A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78"/>
  <sheetViews>
    <sheetView workbookViewId="0">
      <selection activeCell="A73" sqref="A73:P73"/>
    </sheetView>
  </sheetViews>
  <sheetFormatPr defaultRowHeight="12.75" x14ac:dyDescent="0.2"/>
  <cols>
    <col min="1" max="1" width="15.28515625" style="3" customWidth="1"/>
    <col min="2" max="2" width="15.28515625" customWidth="1"/>
    <col min="3" max="3" width="19.85546875" style="1" customWidth="1"/>
    <col min="4" max="4" width="10.7109375" style="63" customWidth="1"/>
    <col min="5" max="5" width="10.85546875" style="1" customWidth="1"/>
    <col min="6" max="6" width="5.5703125" style="1" bestFit="1" customWidth="1"/>
    <col min="7" max="10" width="5.28515625" customWidth="1"/>
    <col min="11" max="11" width="13.140625" customWidth="1"/>
    <col min="12" max="12" width="5.28515625" bestFit="1" customWidth="1"/>
    <col min="13" max="13" width="6.5703125" customWidth="1"/>
    <col min="14" max="14" width="6.28515625" customWidth="1"/>
    <col min="15" max="15" width="6.5703125" customWidth="1"/>
    <col min="16" max="16" width="13.85546875" bestFit="1" customWidth="1"/>
    <col min="17" max="20" width="5.28515625" bestFit="1" customWidth="1"/>
    <col min="21" max="21" width="16.85546875" bestFit="1" customWidth="1"/>
    <col min="22" max="25" width="5.28515625" bestFit="1" customWidth="1"/>
    <col min="26" max="26" width="16.85546875" bestFit="1" customWidth="1"/>
    <col min="27" max="30" width="5.28515625" bestFit="1" customWidth="1"/>
    <col min="31" max="31" width="16.85546875" bestFit="1" customWidth="1"/>
    <col min="32" max="32" width="19.140625" customWidth="1"/>
  </cols>
  <sheetData>
    <row r="1" spans="1:32" ht="15" x14ac:dyDescent="0.25">
      <c r="A1" s="371" t="s">
        <v>167</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row>
    <row r="2" spans="1:32" ht="14.25" customHeight="1" x14ac:dyDescent="0.2">
      <c r="A2" s="372" t="s">
        <v>42</v>
      </c>
      <c r="B2" s="375" t="s">
        <v>43</v>
      </c>
      <c r="C2" s="377" t="s">
        <v>173</v>
      </c>
      <c r="D2" s="379" t="s">
        <v>168</v>
      </c>
      <c r="E2" s="380" t="s">
        <v>169</v>
      </c>
      <c r="F2" s="383" t="s">
        <v>44</v>
      </c>
      <c r="G2" s="385" t="s">
        <v>248</v>
      </c>
      <c r="H2" s="385"/>
      <c r="I2" s="385"/>
      <c r="J2" s="385"/>
      <c r="K2" s="385"/>
      <c r="L2" s="385" t="s">
        <v>249</v>
      </c>
      <c r="M2" s="385"/>
      <c r="N2" s="385"/>
      <c r="O2" s="385"/>
      <c r="P2" s="385"/>
      <c r="Q2" s="385" t="s">
        <v>250</v>
      </c>
      <c r="R2" s="385"/>
      <c r="S2" s="385"/>
      <c r="T2" s="385"/>
      <c r="U2" s="385"/>
      <c r="V2" s="385" t="s">
        <v>251</v>
      </c>
      <c r="W2" s="385"/>
      <c r="X2" s="385"/>
      <c r="Y2" s="385"/>
      <c r="Z2" s="385"/>
      <c r="AA2" s="385" t="s">
        <v>252</v>
      </c>
      <c r="AB2" s="385"/>
      <c r="AC2" s="385"/>
      <c r="AD2" s="385"/>
      <c r="AE2" s="385"/>
      <c r="AF2" s="386" t="s">
        <v>83</v>
      </c>
    </row>
    <row r="3" spans="1:32" ht="42" customHeight="1" x14ac:dyDescent="0.2">
      <c r="A3" s="373"/>
      <c r="B3" s="376"/>
      <c r="C3" s="377"/>
      <c r="D3" s="379"/>
      <c r="E3" s="381"/>
      <c r="F3" s="384"/>
      <c r="G3" s="85" t="s">
        <v>53</v>
      </c>
      <c r="H3" s="86" t="s">
        <v>54</v>
      </c>
      <c r="I3" s="86" t="s">
        <v>55</v>
      </c>
      <c r="J3" s="86" t="s">
        <v>56</v>
      </c>
      <c r="K3" s="85" t="s">
        <v>57</v>
      </c>
      <c r="L3" s="87" t="s">
        <v>53</v>
      </c>
      <c r="M3" s="88" t="s">
        <v>54</v>
      </c>
      <c r="N3" s="88" t="s">
        <v>55</v>
      </c>
      <c r="O3" s="88" t="s">
        <v>56</v>
      </c>
      <c r="P3" s="89" t="s">
        <v>62</v>
      </c>
      <c r="Q3" s="89" t="s">
        <v>53</v>
      </c>
      <c r="R3" s="88" t="s">
        <v>54</v>
      </c>
      <c r="S3" s="88" t="s">
        <v>55</v>
      </c>
      <c r="T3" s="88" t="s">
        <v>56</v>
      </c>
      <c r="U3" s="89" t="s">
        <v>80</v>
      </c>
      <c r="V3" s="89" t="s">
        <v>53</v>
      </c>
      <c r="W3" s="88" t="s">
        <v>54</v>
      </c>
      <c r="X3" s="88" t="s">
        <v>55</v>
      </c>
      <c r="Y3" s="88" t="s">
        <v>56</v>
      </c>
      <c r="Z3" s="89" t="s">
        <v>81</v>
      </c>
      <c r="AA3" s="89" t="s">
        <v>53</v>
      </c>
      <c r="AB3" s="88" t="s">
        <v>54</v>
      </c>
      <c r="AC3" s="88" t="s">
        <v>55</v>
      </c>
      <c r="AD3" s="88" t="s">
        <v>56</v>
      </c>
      <c r="AE3" s="89" t="s">
        <v>82</v>
      </c>
      <c r="AF3" s="386"/>
    </row>
    <row r="4" spans="1:32" x14ac:dyDescent="0.2">
      <c r="A4" s="374"/>
      <c r="B4" s="376"/>
      <c r="C4" s="378"/>
      <c r="D4" s="379"/>
      <c r="E4" s="382"/>
      <c r="F4" s="90" t="s">
        <v>45</v>
      </c>
      <c r="G4" s="91" t="s">
        <v>46</v>
      </c>
      <c r="H4" s="91" t="s">
        <v>47</v>
      </c>
      <c r="I4" s="91" t="s">
        <v>48</v>
      </c>
      <c r="J4" s="91" t="s">
        <v>49</v>
      </c>
      <c r="K4" s="91" t="s">
        <v>50</v>
      </c>
      <c r="L4" s="92" t="s">
        <v>58</v>
      </c>
      <c r="M4" s="91" t="s">
        <v>59</v>
      </c>
      <c r="N4" s="91" t="s">
        <v>60</v>
      </c>
      <c r="O4" s="91" t="s">
        <v>61</v>
      </c>
      <c r="P4" s="91" t="s">
        <v>63</v>
      </c>
      <c r="Q4" s="91" t="s">
        <v>64</v>
      </c>
      <c r="R4" s="91" t="s">
        <v>65</v>
      </c>
      <c r="S4" s="91" t="s">
        <v>66</v>
      </c>
      <c r="T4" s="91" t="s">
        <v>67</v>
      </c>
      <c r="U4" s="91" t="s">
        <v>68</v>
      </c>
      <c r="V4" s="91" t="s">
        <v>69</v>
      </c>
      <c r="W4" s="91" t="s">
        <v>70</v>
      </c>
      <c r="X4" s="91" t="s">
        <v>71</v>
      </c>
      <c r="Y4" s="91" t="s">
        <v>72</v>
      </c>
      <c r="Z4" s="91" t="s">
        <v>73</v>
      </c>
      <c r="AA4" s="91" t="s">
        <v>74</v>
      </c>
      <c r="AB4" s="91" t="s">
        <v>75</v>
      </c>
      <c r="AC4" s="91" t="s">
        <v>76</v>
      </c>
      <c r="AD4" s="91" t="s">
        <v>77</v>
      </c>
      <c r="AE4" s="91" t="s">
        <v>78</v>
      </c>
      <c r="AF4" s="91" t="s">
        <v>84</v>
      </c>
    </row>
    <row r="5" spans="1:32" x14ac:dyDescent="0.2">
      <c r="A5" s="387" t="s">
        <v>4</v>
      </c>
      <c r="B5" s="388" t="s">
        <v>132</v>
      </c>
      <c r="C5" s="60" t="s">
        <v>174</v>
      </c>
      <c r="D5" s="58">
        <v>40544</v>
      </c>
      <c r="E5" s="61">
        <v>41639</v>
      </c>
      <c r="F5" s="59">
        <v>1</v>
      </c>
      <c r="G5" s="8">
        <v>0</v>
      </c>
      <c r="H5" s="9">
        <v>0</v>
      </c>
      <c r="I5" s="9">
        <v>0</v>
      </c>
      <c r="J5" s="9">
        <v>0</v>
      </c>
      <c r="K5" s="10">
        <f>SUM(G5:J5)</f>
        <v>0</v>
      </c>
      <c r="L5" s="9">
        <v>0</v>
      </c>
      <c r="M5" s="9">
        <v>0</v>
      </c>
      <c r="N5" s="9">
        <v>0</v>
      </c>
      <c r="O5" s="9">
        <v>0</v>
      </c>
      <c r="P5" s="10">
        <f>SUM(L5:O5)</f>
        <v>0</v>
      </c>
      <c r="Q5" s="9">
        <v>0</v>
      </c>
      <c r="R5" s="9">
        <v>0</v>
      </c>
      <c r="S5" s="9">
        <v>0</v>
      </c>
      <c r="T5" s="9">
        <v>0</v>
      </c>
      <c r="U5" s="10">
        <f>SUM(Q5:T5)</f>
        <v>0</v>
      </c>
      <c r="V5" s="10">
        <v>0</v>
      </c>
      <c r="W5" s="10">
        <v>0</v>
      </c>
      <c r="X5" s="10">
        <v>0</v>
      </c>
      <c r="Y5" s="10">
        <v>0</v>
      </c>
      <c r="Z5" s="10">
        <f>SUM(V5:Y5)</f>
        <v>0</v>
      </c>
      <c r="AA5" s="10">
        <v>0</v>
      </c>
      <c r="AB5" s="10">
        <v>0</v>
      </c>
      <c r="AC5" s="10">
        <v>0</v>
      </c>
      <c r="AD5" s="10">
        <v>0</v>
      </c>
      <c r="AE5" s="10">
        <f>SUM(AA5:AD5)</f>
        <v>0</v>
      </c>
      <c r="AF5" s="6">
        <f>K5+P5+U5+Z5+AE5</f>
        <v>0</v>
      </c>
    </row>
    <row r="6" spans="1:32" x14ac:dyDescent="0.2">
      <c r="A6" s="387"/>
      <c r="B6" s="388"/>
      <c r="C6" s="60" t="s">
        <v>175</v>
      </c>
      <c r="D6" s="58">
        <v>40544</v>
      </c>
      <c r="E6" s="61">
        <v>41639</v>
      </c>
      <c r="F6" s="59">
        <v>1</v>
      </c>
      <c r="G6" s="8">
        <v>0</v>
      </c>
      <c r="H6" s="9">
        <v>0</v>
      </c>
      <c r="I6" s="9">
        <v>0</v>
      </c>
      <c r="J6" s="9">
        <v>0</v>
      </c>
      <c r="K6" s="10">
        <f t="shared" ref="K6:K69" si="0">SUM(G6:J6)</f>
        <v>0</v>
      </c>
      <c r="L6" s="9">
        <v>0</v>
      </c>
      <c r="M6" s="9">
        <v>0</v>
      </c>
      <c r="N6" s="9">
        <v>0</v>
      </c>
      <c r="O6" s="9">
        <v>0</v>
      </c>
      <c r="P6" s="10">
        <f t="shared" ref="P6:P69" si="1">SUM(L6:O6)</f>
        <v>0</v>
      </c>
      <c r="Q6" s="9">
        <v>0</v>
      </c>
      <c r="R6" s="9">
        <v>0</v>
      </c>
      <c r="S6" s="9">
        <v>0</v>
      </c>
      <c r="T6" s="9">
        <v>0</v>
      </c>
      <c r="U6" s="10">
        <f t="shared" ref="U6:U69" si="2">SUM(Q6:T6)</f>
        <v>0</v>
      </c>
      <c r="V6" s="10">
        <v>0</v>
      </c>
      <c r="W6" s="10">
        <v>0</v>
      </c>
      <c r="X6" s="10">
        <v>0</v>
      </c>
      <c r="Y6" s="10">
        <v>0</v>
      </c>
      <c r="Z6" s="10">
        <f t="shared" ref="Z6:Z69" si="3">SUM(V6:Y6)</f>
        <v>0</v>
      </c>
      <c r="AA6" s="10">
        <v>0</v>
      </c>
      <c r="AB6" s="10">
        <v>0</v>
      </c>
      <c r="AC6" s="10">
        <v>0</v>
      </c>
      <c r="AD6" s="10">
        <v>0</v>
      </c>
      <c r="AE6" s="10">
        <f t="shared" ref="AE6:AE69" si="4">SUM(AA6:AD6)</f>
        <v>0</v>
      </c>
      <c r="AF6" s="6">
        <f t="shared" ref="AF6:AF69" si="5">K6+P6+U6+Z6+AE6</f>
        <v>0</v>
      </c>
    </row>
    <row r="7" spans="1:32" x14ac:dyDescent="0.2">
      <c r="A7" s="23" t="s">
        <v>5</v>
      </c>
      <c r="B7" s="57" t="s">
        <v>132</v>
      </c>
      <c r="C7" s="60" t="s">
        <v>176</v>
      </c>
      <c r="D7" s="58">
        <v>40544</v>
      </c>
      <c r="E7" s="61">
        <v>41639</v>
      </c>
      <c r="F7" s="59">
        <v>1</v>
      </c>
      <c r="G7" s="8">
        <v>0</v>
      </c>
      <c r="H7" s="9">
        <v>0</v>
      </c>
      <c r="I7" s="9">
        <v>0</v>
      </c>
      <c r="J7" s="9">
        <v>0</v>
      </c>
      <c r="K7" s="10">
        <f t="shared" si="0"/>
        <v>0</v>
      </c>
      <c r="L7" s="9">
        <v>0</v>
      </c>
      <c r="M7" s="9">
        <v>0</v>
      </c>
      <c r="N7" s="9">
        <v>0</v>
      </c>
      <c r="O7" s="9">
        <v>0</v>
      </c>
      <c r="P7" s="10">
        <f t="shared" si="1"/>
        <v>0</v>
      </c>
      <c r="Q7" s="9">
        <v>0</v>
      </c>
      <c r="R7" s="9">
        <v>0</v>
      </c>
      <c r="S7" s="9">
        <v>0</v>
      </c>
      <c r="T7" s="9">
        <v>0</v>
      </c>
      <c r="U7" s="10">
        <f t="shared" si="2"/>
        <v>0</v>
      </c>
      <c r="V7" s="10">
        <v>0</v>
      </c>
      <c r="W7" s="10">
        <v>0</v>
      </c>
      <c r="X7" s="10">
        <v>0</v>
      </c>
      <c r="Y7" s="10">
        <v>0</v>
      </c>
      <c r="Z7" s="10">
        <f t="shared" si="3"/>
        <v>0</v>
      </c>
      <c r="AA7" s="10">
        <v>0</v>
      </c>
      <c r="AB7" s="10">
        <v>0</v>
      </c>
      <c r="AC7" s="10">
        <v>0</v>
      </c>
      <c r="AD7" s="10">
        <v>0</v>
      </c>
      <c r="AE7" s="10">
        <f t="shared" si="4"/>
        <v>0</v>
      </c>
      <c r="AF7" s="6">
        <f t="shared" si="5"/>
        <v>0</v>
      </c>
    </row>
    <row r="8" spans="1:32" x14ac:dyDescent="0.2">
      <c r="A8" s="23" t="s">
        <v>1</v>
      </c>
      <c r="B8" s="57" t="s">
        <v>132</v>
      </c>
      <c r="C8" s="60" t="s">
        <v>176</v>
      </c>
      <c r="D8" s="58">
        <v>40544</v>
      </c>
      <c r="E8" s="61">
        <v>41639</v>
      </c>
      <c r="F8" s="59">
        <v>1</v>
      </c>
      <c r="G8" s="8">
        <v>0</v>
      </c>
      <c r="H8" s="9">
        <v>0</v>
      </c>
      <c r="I8" s="9">
        <v>0</v>
      </c>
      <c r="J8" s="9">
        <v>0</v>
      </c>
      <c r="K8" s="10">
        <f t="shared" si="0"/>
        <v>0</v>
      </c>
      <c r="L8" s="9">
        <v>0</v>
      </c>
      <c r="M8" s="9">
        <v>0</v>
      </c>
      <c r="N8" s="9">
        <v>0</v>
      </c>
      <c r="O8" s="9">
        <v>0</v>
      </c>
      <c r="P8" s="10">
        <f t="shared" si="1"/>
        <v>0</v>
      </c>
      <c r="Q8" s="9">
        <v>0</v>
      </c>
      <c r="R8" s="9">
        <v>0</v>
      </c>
      <c r="S8" s="9">
        <v>0</v>
      </c>
      <c r="T8" s="9">
        <v>0</v>
      </c>
      <c r="U8" s="10">
        <f t="shared" si="2"/>
        <v>0</v>
      </c>
      <c r="V8" s="10">
        <v>0</v>
      </c>
      <c r="W8" s="10">
        <v>0</v>
      </c>
      <c r="X8" s="10">
        <v>0</v>
      </c>
      <c r="Y8" s="10">
        <v>0</v>
      </c>
      <c r="Z8" s="10">
        <f t="shared" si="3"/>
        <v>0</v>
      </c>
      <c r="AA8" s="10">
        <v>0</v>
      </c>
      <c r="AB8" s="10">
        <v>0</v>
      </c>
      <c r="AC8" s="10">
        <v>0</v>
      </c>
      <c r="AD8" s="10">
        <v>0</v>
      </c>
      <c r="AE8" s="10">
        <f t="shared" si="4"/>
        <v>0</v>
      </c>
      <c r="AF8" s="6">
        <f t="shared" si="5"/>
        <v>0</v>
      </c>
    </row>
    <row r="9" spans="1:32" x14ac:dyDescent="0.2">
      <c r="A9" s="23" t="s">
        <v>6</v>
      </c>
      <c r="B9" s="57" t="s">
        <v>132</v>
      </c>
      <c r="C9" s="60" t="s">
        <v>177</v>
      </c>
      <c r="D9" s="58">
        <v>40544</v>
      </c>
      <c r="E9" s="61">
        <v>41639</v>
      </c>
      <c r="F9" s="59">
        <v>1</v>
      </c>
      <c r="G9" s="8">
        <v>0</v>
      </c>
      <c r="H9" s="9">
        <v>0</v>
      </c>
      <c r="I9" s="9">
        <v>0</v>
      </c>
      <c r="J9" s="9">
        <v>0</v>
      </c>
      <c r="K9" s="10">
        <f t="shared" si="0"/>
        <v>0</v>
      </c>
      <c r="L9" s="9">
        <v>0</v>
      </c>
      <c r="M9" s="9">
        <v>0</v>
      </c>
      <c r="N9" s="9">
        <v>0</v>
      </c>
      <c r="O9" s="9">
        <v>0</v>
      </c>
      <c r="P9" s="10">
        <f t="shared" si="1"/>
        <v>0</v>
      </c>
      <c r="Q9" s="9">
        <v>0</v>
      </c>
      <c r="R9" s="9">
        <v>0</v>
      </c>
      <c r="S9" s="9">
        <v>0</v>
      </c>
      <c r="T9" s="9">
        <v>0</v>
      </c>
      <c r="U9" s="10">
        <f t="shared" si="2"/>
        <v>0</v>
      </c>
      <c r="V9" s="10">
        <v>0</v>
      </c>
      <c r="W9" s="10">
        <v>0</v>
      </c>
      <c r="X9" s="10">
        <v>0</v>
      </c>
      <c r="Y9" s="10">
        <v>0</v>
      </c>
      <c r="Z9" s="10">
        <f t="shared" si="3"/>
        <v>0</v>
      </c>
      <c r="AA9" s="10">
        <v>0</v>
      </c>
      <c r="AB9" s="10">
        <v>0</v>
      </c>
      <c r="AC9" s="10">
        <v>0</v>
      </c>
      <c r="AD9" s="10">
        <v>0</v>
      </c>
      <c r="AE9" s="10">
        <f t="shared" si="4"/>
        <v>0</v>
      </c>
      <c r="AF9" s="6">
        <f t="shared" si="5"/>
        <v>0</v>
      </c>
    </row>
    <row r="10" spans="1:32" x14ac:dyDescent="0.2">
      <c r="A10" s="23" t="s">
        <v>7</v>
      </c>
      <c r="B10" s="57" t="s">
        <v>132</v>
      </c>
      <c r="C10" s="60" t="s">
        <v>174</v>
      </c>
      <c r="D10" s="58">
        <v>40544</v>
      </c>
      <c r="E10" s="61">
        <v>41639</v>
      </c>
      <c r="F10" s="59">
        <v>1</v>
      </c>
      <c r="G10" s="8">
        <v>0</v>
      </c>
      <c r="H10" s="9">
        <v>0</v>
      </c>
      <c r="I10" s="9">
        <v>0</v>
      </c>
      <c r="J10" s="9">
        <v>0</v>
      </c>
      <c r="K10" s="10">
        <f t="shared" si="0"/>
        <v>0</v>
      </c>
      <c r="L10" s="9">
        <v>0</v>
      </c>
      <c r="M10" s="9">
        <v>0</v>
      </c>
      <c r="N10" s="9">
        <v>0</v>
      </c>
      <c r="O10" s="9">
        <v>0</v>
      </c>
      <c r="P10" s="10">
        <f t="shared" si="1"/>
        <v>0</v>
      </c>
      <c r="Q10" s="9">
        <v>0</v>
      </c>
      <c r="R10" s="9">
        <v>0</v>
      </c>
      <c r="S10" s="9">
        <v>0</v>
      </c>
      <c r="T10" s="9">
        <v>0</v>
      </c>
      <c r="U10" s="10">
        <f t="shared" si="2"/>
        <v>0</v>
      </c>
      <c r="V10" s="10">
        <v>0</v>
      </c>
      <c r="W10" s="10">
        <v>0</v>
      </c>
      <c r="X10" s="10">
        <v>0</v>
      </c>
      <c r="Y10" s="10">
        <v>0</v>
      </c>
      <c r="Z10" s="10">
        <f t="shared" si="3"/>
        <v>0</v>
      </c>
      <c r="AA10" s="10">
        <v>0</v>
      </c>
      <c r="AB10" s="10">
        <v>0</v>
      </c>
      <c r="AC10" s="10">
        <v>0</v>
      </c>
      <c r="AD10" s="10">
        <v>0</v>
      </c>
      <c r="AE10" s="10">
        <f t="shared" si="4"/>
        <v>0</v>
      </c>
      <c r="AF10" s="6">
        <f t="shared" si="5"/>
        <v>0</v>
      </c>
    </row>
    <row r="11" spans="1:32" x14ac:dyDescent="0.2">
      <c r="A11" s="23" t="s">
        <v>8</v>
      </c>
      <c r="B11" s="57" t="s">
        <v>132</v>
      </c>
      <c r="C11" s="60" t="s">
        <v>174</v>
      </c>
      <c r="D11" s="58">
        <v>40544</v>
      </c>
      <c r="E11" s="61">
        <v>41639</v>
      </c>
      <c r="F11" s="59">
        <v>1</v>
      </c>
      <c r="G11" s="8">
        <v>0</v>
      </c>
      <c r="H11" s="9">
        <v>0</v>
      </c>
      <c r="I11" s="9">
        <v>0</v>
      </c>
      <c r="J11" s="9">
        <v>0</v>
      </c>
      <c r="K11" s="10">
        <f t="shared" si="0"/>
        <v>0</v>
      </c>
      <c r="L11" s="9">
        <v>0</v>
      </c>
      <c r="M11" s="9">
        <v>0</v>
      </c>
      <c r="N11" s="9">
        <v>0</v>
      </c>
      <c r="O11" s="9">
        <v>0</v>
      </c>
      <c r="P11" s="10">
        <f t="shared" si="1"/>
        <v>0</v>
      </c>
      <c r="Q11" s="9">
        <v>0</v>
      </c>
      <c r="R11" s="9">
        <v>0</v>
      </c>
      <c r="S11" s="9">
        <v>0</v>
      </c>
      <c r="T11" s="9">
        <v>0</v>
      </c>
      <c r="U11" s="10">
        <f t="shared" si="2"/>
        <v>0</v>
      </c>
      <c r="V11" s="10">
        <v>0</v>
      </c>
      <c r="W11" s="10">
        <v>0</v>
      </c>
      <c r="X11" s="10">
        <v>0</v>
      </c>
      <c r="Y11" s="10">
        <v>0</v>
      </c>
      <c r="Z11" s="10">
        <f t="shared" si="3"/>
        <v>0</v>
      </c>
      <c r="AA11" s="10">
        <v>0</v>
      </c>
      <c r="AB11" s="10">
        <v>0</v>
      </c>
      <c r="AC11" s="10">
        <v>0</v>
      </c>
      <c r="AD11" s="10">
        <v>0</v>
      </c>
      <c r="AE11" s="10">
        <f t="shared" si="4"/>
        <v>0</v>
      </c>
      <c r="AF11" s="6">
        <f t="shared" si="5"/>
        <v>0</v>
      </c>
    </row>
    <row r="12" spans="1:32" x14ac:dyDescent="0.2">
      <c r="A12" s="23" t="s">
        <v>9</v>
      </c>
      <c r="B12" s="57" t="s">
        <v>132</v>
      </c>
      <c r="C12" s="60" t="s">
        <v>174</v>
      </c>
      <c r="D12" s="58">
        <v>40544</v>
      </c>
      <c r="E12" s="61">
        <v>41639</v>
      </c>
      <c r="F12" s="59">
        <v>1</v>
      </c>
      <c r="G12" s="8">
        <v>0</v>
      </c>
      <c r="H12" s="9">
        <v>0</v>
      </c>
      <c r="I12" s="9">
        <v>0</v>
      </c>
      <c r="J12" s="9">
        <v>0</v>
      </c>
      <c r="K12" s="10">
        <f t="shared" si="0"/>
        <v>0</v>
      </c>
      <c r="L12" s="9">
        <v>0</v>
      </c>
      <c r="M12" s="9">
        <v>0</v>
      </c>
      <c r="N12" s="9">
        <v>0</v>
      </c>
      <c r="O12" s="9">
        <v>0</v>
      </c>
      <c r="P12" s="10">
        <f t="shared" si="1"/>
        <v>0</v>
      </c>
      <c r="Q12" s="9">
        <v>0</v>
      </c>
      <c r="R12" s="9">
        <v>0</v>
      </c>
      <c r="S12" s="9">
        <v>0</v>
      </c>
      <c r="T12" s="9">
        <v>0</v>
      </c>
      <c r="U12" s="10">
        <f t="shared" si="2"/>
        <v>0</v>
      </c>
      <c r="V12" s="10">
        <v>0</v>
      </c>
      <c r="W12" s="10">
        <v>0</v>
      </c>
      <c r="X12" s="10">
        <v>0</v>
      </c>
      <c r="Y12" s="10">
        <v>0</v>
      </c>
      <c r="Z12" s="10">
        <f t="shared" si="3"/>
        <v>0</v>
      </c>
      <c r="AA12" s="10">
        <v>0</v>
      </c>
      <c r="AB12" s="10">
        <v>0</v>
      </c>
      <c r="AC12" s="10">
        <v>0</v>
      </c>
      <c r="AD12" s="10">
        <v>0</v>
      </c>
      <c r="AE12" s="10">
        <f t="shared" si="4"/>
        <v>0</v>
      </c>
      <c r="AF12" s="6">
        <f t="shared" si="5"/>
        <v>0</v>
      </c>
    </row>
    <row r="13" spans="1:32" x14ac:dyDescent="0.2">
      <c r="A13" s="23" t="s">
        <v>10</v>
      </c>
      <c r="B13" s="57" t="s">
        <v>132</v>
      </c>
      <c r="C13" s="60" t="s">
        <v>174</v>
      </c>
      <c r="D13" s="58">
        <v>40544</v>
      </c>
      <c r="E13" s="61">
        <v>41639</v>
      </c>
      <c r="F13" s="59">
        <v>1</v>
      </c>
      <c r="G13" s="8">
        <v>0</v>
      </c>
      <c r="H13" s="9">
        <v>0</v>
      </c>
      <c r="I13" s="9">
        <v>0</v>
      </c>
      <c r="J13" s="9">
        <v>0</v>
      </c>
      <c r="K13" s="10">
        <f t="shared" si="0"/>
        <v>0</v>
      </c>
      <c r="L13" s="9">
        <v>0</v>
      </c>
      <c r="M13" s="9">
        <v>0</v>
      </c>
      <c r="N13" s="9">
        <v>0</v>
      </c>
      <c r="O13" s="9">
        <v>0</v>
      </c>
      <c r="P13" s="10">
        <f t="shared" si="1"/>
        <v>0</v>
      </c>
      <c r="Q13" s="9">
        <v>0</v>
      </c>
      <c r="R13" s="9">
        <v>0</v>
      </c>
      <c r="S13" s="9">
        <v>0</v>
      </c>
      <c r="T13" s="9">
        <v>0</v>
      </c>
      <c r="U13" s="10">
        <f t="shared" si="2"/>
        <v>0</v>
      </c>
      <c r="V13" s="10">
        <v>0</v>
      </c>
      <c r="W13" s="10">
        <v>0</v>
      </c>
      <c r="X13" s="10">
        <v>0</v>
      </c>
      <c r="Y13" s="10">
        <v>0</v>
      </c>
      <c r="Z13" s="10">
        <f t="shared" si="3"/>
        <v>0</v>
      </c>
      <c r="AA13" s="10">
        <v>0</v>
      </c>
      <c r="AB13" s="10">
        <v>0</v>
      </c>
      <c r="AC13" s="10">
        <v>0</v>
      </c>
      <c r="AD13" s="10">
        <v>0</v>
      </c>
      <c r="AE13" s="10">
        <f t="shared" si="4"/>
        <v>0</v>
      </c>
      <c r="AF13" s="6">
        <f t="shared" si="5"/>
        <v>0</v>
      </c>
    </row>
    <row r="14" spans="1:32" x14ac:dyDescent="0.2">
      <c r="A14" s="23" t="s">
        <v>11</v>
      </c>
      <c r="B14" s="57" t="s">
        <v>132</v>
      </c>
      <c r="C14" s="60" t="s">
        <v>174</v>
      </c>
      <c r="D14" s="58">
        <v>40544</v>
      </c>
      <c r="E14" s="61">
        <v>41639</v>
      </c>
      <c r="F14" s="59">
        <v>1</v>
      </c>
      <c r="G14" s="8">
        <v>0</v>
      </c>
      <c r="H14" s="9">
        <v>0</v>
      </c>
      <c r="I14" s="9">
        <v>0</v>
      </c>
      <c r="J14" s="9">
        <v>0</v>
      </c>
      <c r="K14" s="10">
        <f t="shared" si="0"/>
        <v>0</v>
      </c>
      <c r="L14" s="9">
        <v>0</v>
      </c>
      <c r="M14" s="9">
        <v>0</v>
      </c>
      <c r="N14" s="9">
        <v>0</v>
      </c>
      <c r="O14" s="9">
        <v>0</v>
      </c>
      <c r="P14" s="10">
        <f t="shared" si="1"/>
        <v>0</v>
      </c>
      <c r="Q14" s="9">
        <v>0</v>
      </c>
      <c r="R14" s="9">
        <v>0</v>
      </c>
      <c r="S14" s="9">
        <v>0</v>
      </c>
      <c r="T14" s="9">
        <v>0</v>
      </c>
      <c r="U14" s="10">
        <f t="shared" si="2"/>
        <v>0</v>
      </c>
      <c r="V14" s="10">
        <v>0</v>
      </c>
      <c r="W14" s="10">
        <v>0</v>
      </c>
      <c r="X14" s="10">
        <v>0</v>
      </c>
      <c r="Y14" s="10">
        <v>0</v>
      </c>
      <c r="Z14" s="10">
        <f t="shared" si="3"/>
        <v>0</v>
      </c>
      <c r="AA14" s="10">
        <v>0</v>
      </c>
      <c r="AB14" s="10">
        <v>0</v>
      </c>
      <c r="AC14" s="10">
        <v>0</v>
      </c>
      <c r="AD14" s="10">
        <v>0</v>
      </c>
      <c r="AE14" s="10">
        <f t="shared" si="4"/>
        <v>0</v>
      </c>
      <c r="AF14" s="6">
        <f t="shared" si="5"/>
        <v>0</v>
      </c>
    </row>
    <row r="15" spans="1:32" x14ac:dyDescent="0.2">
      <c r="A15" s="23" t="s">
        <v>12</v>
      </c>
      <c r="B15" s="57" t="s">
        <v>132</v>
      </c>
      <c r="C15" s="60" t="s">
        <v>174</v>
      </c>
      <c r="D15" s="58">
        <v>40544</v>
      </c>
      <c r="E15" s="61">
        <v>41639</v>
      </c>
      <c r="F15" s="59">
        <v>2</v>
      </c>
      <c r="G15" s="8">
        <v>0</v>
      </c>
      <c r="H15" s="9">
        <v>0</v>
      </c>
      <c r="I15" s="9">
        <v>0</v>
      </c>
      <c r="J15" s="9">
        <v>0</v>
      </c>
      <c r="K15" s="10">
        <f t="shared" si="0"/>
        <v>0</v>
      </c>
      <c r="L15" s="9">
        <v>0</v>
      </c>
      <c r="M15" s="9">
        <v>0</v>
      </c>
      <c r="N15" s="9">
        <v>0</v>
      </c>
      <c r="O15" s="9">
        <v>0</v>
      </c>
      <c r="P15" s="10">
        <f t="shared" si="1"/>
        <v>0</v>
      </c>
      <c r="Q15" s="9">
        <v>0</v>
      </c>
      <c r="R15" s="9">
        <v>0</v>
      </c>
      <c r="S15" s="9">
        <v>0</v>
      </c>
      <c r="T15" s="9">
        <v>0</v>
      </c>
      <c r="U15" s="10">
        <f t="shared" si="2"/>
        <v>0</v>
      </c>
      <c r="V15" s="10">
        <v>0</v>
      </c>
      <c r="W15" s="10">
        <v>0</v>
      </c>
      <c r="X15" s="10">
        <v>0</v>
      </c>
      <c r="Y15" s="10">
        <v>0</v>
      </c>
      <c r="Z15" s="10">
        <f t="shared" si="3"/>
        <v>0</v>
      </c>
      <c r="AA15" s="10">
        <v>0</v>
      </c>
      <c r="AB15" s="10">
        <v>0</v>
      </c>
      <c r="AC15" s="10">
        <v>0</v>
      </c>
      <c r="AD15" s="10">
        <v>0</v>
      </c>
      <c r="AE15" s="10">
        <f t="shared" si="4"/>
        <v>0</v>
      </c>
      <c r="AF15" s="6">
        <f t="shared" si="5"/>
        <v>0</v>
      </c>
    </row>
    <row r="16" spans="1:32" x14ac:dyDescent="0.2">
      <c r="A16" s="387" t="s">
        <v>13</v>
      </c>
      <c r="B16" s="388" t="s">
        <v>132</v>
      </c>
      <c r="C16" s="60" t="s">
        <v>141</v>
      </c>
      <c r="D16" s="58">
        <v>40544</v>
      </c>
      <c r="E16" s="61">
        <v>41639</v>
      </c>
      <c r="F16" s="59">
        <v>1</v>
      </c>
      <c r="G16" s="8">
        <v>0</v>
      </c>
      <c r="H16" s="9">
        <v>0</v>
      </c>
      <c r="I16" s="9">
        <v>0</v>
      </c>
      <c r="J16" s="9">
        <v>0</v>
      </c>
      <c r="K16" s="10">
        <f t="shared" si="0"/>
        <v>0</v>
      </c>
      <c r="L16" s="9">
        <v>0</v>
      </c>
      <c r="M16" s="9">
        <v>0</v>
      </c>
      <c r="N16" s="9">
        <v>0</v>
      </c>
      <c r="O16" s="9">
        <v>0</v>
      </c>
      <c r="P16" s="10">
        <f t="shared" si="1"/>
        <v>0</v>
      </c>
      <c r="Q16" s="9">
        <v>0</v>
      </c>
      <c r="R16" s="9">
        <v>0</v>
      </c>
      <c r="S16" s="9">
        <v>0</v>
      </c>
      <c r="T16" s="9">
        <v>0</v>
      </c>
      <c r="U16" s="10">
        <f t="shared" si="2"/>
        <v>0</v>
      </c>
      <c r="V16" s="10">
        <v>0</v>
      </c>
      <c r="W16" s="10">
        <v>0</v>
      </c>
      <c r="X16" s="10">
        <v>0</v>
      </c>
      <c r="Y16" s="10">
        <v>0</v>
      </c>
      <c r="Z16" s="10">
        <f t="shared" si="3"/>
        <v>0</v>
      </c>
      <c r="AA16" s="10">
        <v>0</v>
      </c>
      <c r="AB16" s="10">
        <v>0</v>
      </c>
      <c r="AC16" s="10">
        <v>0</v>
      </c>
      <c r="AD16" s="10">
        <v>0</v>
      </c>
      <c r="AE16" s="10">
        <f t="shared" si="4"/>
        <v>0</v>
      </c>
      <c r="AF16" s="6">
        <f t="shared" si="5"/>
        <v>0</v>
      </c>
    </row>
    <row r="17" spans="1:32" x14ac:dyDescent="0.2">
      <c r="A17" s="387"/>
      <c r="B17" s="388"/>
      <c r="C17" s="60" t="s">
        <v>178</v>
      </c>
      <c r="D17" s="58">
        <v>40544</v>
      </c>
      <c r="E17" s="61">
        <v>41639</v>
      </c>
      <c r="F17" s="59">
        <v>1</v>
      </c>
      <c r="G17" s="8">
        <v>0</v>
      </c>
      <c r="H17" s="9">
        <v>0</v>
      </c>
      <c r="I17" s="9">
        <v>0</v>
      </c>
      <c r="J17" s="9">
        <v>0</v>
      </c>
      <c r="K17" s="10">
        <f t="shared" si="0"/>
        <v>0</v>
      </c>
      <c r="L17" s="9">
        <v>0</v>
      </c>
      <c r="M17" s="9">
        <v>0</v>
      </c>
      <c r="N17" s="9">
        <v>0</v>
      </c>
      <c r="O17" s="9">
        <v>0</v>
      </c>
      <c r="P17" s="10">
        <f t="shared" si="1"/>
        <v>0</v>
      </c>
      <c r="Q17" s="9">
        <v>0</v>
      </c>
      <c r="R17" s="9">
        <v>0</v>
      </c>
      <c r="S17" s="9">
        <v>0</v>
      </c>
      <c r="T17" s="9">
        <v>0</v>
      </c>
      <c r="U17" s="10">
        <f t="shared" si="2"/>
        <v>0</v>
      </c>
      <c r="V17" s="10">
        <v>0</v>
      </c>
      <c r="W17" s="10">
        <v>0</v>
      </c>
      <c r="X17" s="10">
        <v>0</v>
      </c>
      <c r="Y17" s="10">
        <v>0</v>
      </c>
      <c r="Z17" s="10">
        <f t="shared" si="3"/>
        <v>0</v>
      </c>
      <c r="AA17" s="10">
        <v>0</v>
      </c>
      <c r="AB17" s="10">
        <v>0</v>
      </c>
      <c r="AC17" s="10">
        <v>0</v>
      </c>
      <c r="AD17" s="10">
        <v>0</v>
      </c>
      <c r="AE17" s="10">
        <f t="shared" si="4"/>
        <v>0</v>
      </c>
      <c r="AF17" s="6">
        <f t="shared" si="5"/>
        <v>0</v>
      </c>
    </row>
    <row r="18" spans="1:32" x14ac:dyDescent="0.2">
      <c r="A18" s="387"/>
      <c r="B18" s="388"/>
      <c r="C18" s="60" t="s">
        <v>143</v>
      </c>
      <c r="D18" s="58">
        <v>40544</v>
      </c>
      <c r="E18" s="61">
        <v>41639</v>
      </c>
      <c r="F18" s="59">
        <v>1</v>
      </c>
      <c r="G18" s="8">
        <v>0</v>
      </c>
      <c r="H18" s="9">
        <v>0</v>
      </c>
      <c r="I18" s="9">
        <v>0</v>
      </c>
      <c r="J18" s="9">
        <v>0</v>
      </c>
      <c r="K18" s="10">
        <f t="shared" si="0"/>
        <v>0</v>
      </c>
      <c r="L18" s="9">
        <v>0</v>
      </c>
      <c r="M18" s="9">
        <v>0</v>
      </c>
      <c r="N18" s="9">
        <v>0</v>
      </c>
      <c r="O18" s="9">
        <v>0</v>
      </c>
      <c r="P18" s="10">
        <f>SUM(L18:O18)</f>
        <v>0</v>
      </c>
      <c r="Q18" s="9">
        <v>0</v>
      </c>
      <c r="R18" s="9">
        <v>0</v>
      </c>
      <c r="S18" s="9">
        <v>0</v>
      </c>
      <c r="T18" s="9">
        <v>0</v>
      </c>
      <c r="U18" s="10">
        <f t="shared" si="2"/>
        <v>0</v>
      </c>
      <c r="V18" s="10">
        <v>0</v>
      </c>
      <c r="W18" s="10">
        <v>0</v>
      </c>
      <c r="X18" s="10">
        <v>0</v>
      </c>
      <c r="Y18" s="10">
        <v>0</v>
      </c>
      <c r="Z18" s="10">
        <f t="shared" si="3"/>
        <v>0</v>
      </c>
      <c r="AA18" s="10">
        <v>0</v>
      </c>
      <c r="AB18" s="10">
        <v>0</v>
      </c>
      <c r="AC18" s="10">
        <v>0</v>
      </c>
      <c r="AD18" s="10">
        <v>0</v>
      </c>
      <c r="AE18" s="10">
        <f t="shared" si="4"/>
        <v>0</v>
      </c>
      <c r="AF18" s="6">
        <f t="shared" si="5"/>
        <v>0</v>
      </c>
    </row>
    <row r="19" spans="1:32" x14ac:dyDescent="0.2">
      <c r="A19" s="387"/>
      <c r="B19" s="388"/>
      <c r="C19" s="60" t="s">
        <v>174</v>
      </c>
      <c r="D19" s="58">
        <v>40544</v>
      </c>
      <c r="E19" s="61">
        <v>41639</v>
      </c>
      <c r="F19" s="59">
        <v>2</v>
      </c>
      <c r="G19" s="8">
        <v>0</v>
      </c>
      <c r="H19" s="9">
        <v>0</v>
      </c>
      <c r="I19" s="9">
        <v>0</v>
      </c>
      <c r="J19" s="9">
        <v>0</v>
      </c>
      <c r="K19" s="10">
        <f t="shared" si="0"/>
        <v>0</v>
      </c>
      <c r="L19" s="9">
        <v>0</v>
      </c>
      <c r="M19" s="9">
        <v>0</v>
      </c>
      <c r="N19" s="9">
        <v>0</v>
      </c>
      <c r="O19" s="9">
        <v>0</v>
      </c>
      <c r="P19" s="10">
        <f t="shared" si="1"/>
        <v>0</v>
      </c>
      <c r="Q19" s="9">
        <v>0</v>
      </c>
      <c r="R19" s="9">
        <v>0</v>
      </c>
      <c r="S19" s="9">
        <v>0</v>
      </c>
      <c r="T19" s="9">
        <v>0</v>
      </c>
      <c r="U19" s="10">
        <f t="shared" si="2"/>
        <v>0</v>
      </c>
      <c r="V19" s="10">
        <v>0</v>
      </c>
      <c r="W19" s="10">
        <v>0</v>
      </c>
      <c r="X19" s="10">
        <v>0</v>
      </c>
      <c r="Y19" s="10">
        <v>0</v>
      </c>
      <c r="Z19" s="10">
        <f t="shared" si="3"/>
        <v>0</v>
      </c>
      <c r="AA19" s="10">
        <v>0</v>
      </c>
      <c r="AB19" s="10">
        <v>0</v>
      </c>
      <c r="AC19" s="10">
        <v>0</v>
      </c>
      <c r="AD19" s="10">
        <v>0</v>
      </c>
      <c r="AE19" s="10">
        <f t="shared" si="4"/>
        <v>0</v>
      </c>
      <c r="AF19" s="6">
        <f t="shared" si="5"/>
        <v>0</v>
      </c>
    </row>
    <row r="20" spans="1:32" x14ac:dyDescent="0.2">
      <c r="A20" s="23" t="s">
        <v>14</v>
      </c>
      <c r="B20" s="57" t="s">
        <v>132</v>
      </c>
      <c r="C20" s="60" t="s">
        <v>174</v>
      </c>
      <c r="D20" s="58">
        <v>40544</v>
      </c>
      <c r="E20" s="61">
        <v>41639</v>
      </c>
      <c r="F20" s="59">
        <v>1</v>
      </c>
      <c r="G20" s="8">
        <v>0</v>
      </c>
      <c r="H20" s="9">
        <v>0</v>
      </c>
      <c r="I20" s="9">
        <v>0</v>
      </c>
      <c r="J20" s="9">
        <v>0</v>
      </c>
      <c r="K20" s="10">
        <f t="shared" si="0"/>
        <v>0</v>
      </c>
      <c r="L20" s="9">
        <v>0</v>
      </c>
      <c r="M20" s="9">
        <v>0</v>
      </c>
      <c r="N20" s="9">
        <v>0</v>
      </c>
      <c r="O20" s="9">
        <v>0</v>
      </c>
      <c r="P20" s="10">
        <f t="shared" si="1"/>
        <v>0</v>
      </c>
      <c r="Q20" s="9">
        <v>0</v>
      </c>
      <c r="R20" s="9">
        <v>0</v>
      </c>
      <c r="S20" s="9">
        <v>0</v>
      </c>
      <c r="T20" s="9">
        <v>0</v>
      </c>
      <c r="U20" s="10">
        <f t="shared" si="2"/>
        <v>0</v>
      </c>
      <c r="V20" s="10">
        <v>0</v>
      </c>
      <c r="W20" s="10">
        <v>0</v>
      </c>
      <c r="X20" s="10">
        <v>0</v>
      </c>
      <c r="Y20" s="10">
        <v>0</v>
      </c>
      <c r="Z20" s="10">
        <f t="shared" si="3"/>
        <v>0</v>
      </c>
      <c r="AA20" s="10">
        <v>0</v>
      </c>
      <c r="AB20" s="10">
        <v>0</v>
      </c>
      <c r="AC20" s="10">
        <v>0</v>
      </c>
      <c r="AD20" s="10">
        <v>0</v>
      </c>
      <c r="AE20" s="10">
        <f t="shared" si="4"/>
        <v>0</v>
      </c>
      <c r="AF20" s="6">
        <f t="shared" si="5"/>
        <v>0</v>
      </c>
    </row>
    <row r="21" spans="1:32" x14ac:dyDescent="0.2">
      <c r="A21" s="23" t="s">
        <v>133</v>
      </c>
      <c r="B21" s="57" t="s">
        <v>132</v>
      </c>
      <c r="C21" s="60" t="s">
        <v>140</v>
      </c>
      <c r="D21" s="58">
        <v>40544</v>
      </c>
      <c r="E21" s="61">
        <v>41639</v>
      </c>
      <c r="F21" s="59">
        <v>1</v>
      </c>
      <c r="G21" s="8">
        <v>0</v>
      </c>
      <c r="H21" s="9">
        <v>0</v>
      </c>
      <c r="I21" s="9">
        <v>0</v>
      </c>
      <c r="J21" s="9">
        <v>0</v>
      </c>
      <c r="K21" s="10">
        <f t="shared" si="0"/>
        <v>0</v>
      </c>
      <c r="L21" s="9">
        <v>0</v>
      </c>
      <c r="M21" s="9">
        <v>0</v>
      </c>
      <c r="N21" s="9">
        <v>0</v>
      </c>
      <c r="O21" s="9">
        <v>0</v>
      </c>
      <c r="P21" s="10">
        <f t="shared" si="1"/>
        <v>0</v>
      </c>
      <c r="Q21" s="9">
        <v>0</v>
      </c>
      <c r="R21" s="9">
        <v>0</v>
      </c>
      <c r="S21" s="9">
        <v>0</v>
      </c>
      <c r="T21" s="9">
        <v>0</v>
      </c>
      <c r="U21" s="10">
        <f t="shared" si="2"/>
        <v>0</v>
      </c>
      <c r="V21" s="10">
        <v>0</v>
      </c>
      <c r="W21" s="10">
        <v>0</v>
      </c>
      <c r="X21" s="10">
        <v>0</v>
      </c>
      <c r="Y21" s="10">
        <v>0</v>
      </c>
      <c r="Z21" s="10">
        <f t="shared" si="3"/>
        <v>0</v>
      </c>
      <c r="AA21" s="10">
        <v>0</v>
      </c>
      <c r="AB21" s="10">
        <v>0</v>
      </c>
      <c r="AC21" s="10">
        <v>0</v>
      </c>
      <c r="AD21" s="10">
        <v>0</v>
      </c>
      <c r="AE21" s="10">
        <f t="shared" si="4"/>
        <v>0</v>
      </c>
      <c r="AF21" s="6">
        <f t="shared" si="5"/>
        <v>0</v>
      </c>
    </row>
    <row r="22" spans="1:32" x14ac:dyDescent="0.2">
      <c r="A22" s="23" t="s">
        <v>15</v>
      </c>
      <c r="B22" s="57" t="s">
        <v>132</v>
      </c>
      <c r="C22" s="60" t="s">
        <v>174</v>
      </c>
      <c r="D22" s="58">
        <v>40544</v>
      </c>
      <c r="E22" s="61">
        <v>41639</v>
      </c>
      <c r="F22" s="59">
        <v>1</v>
      </c>
      <c r="G22" s="8">
        <v>0</v>
      </c>
      <c r="H22" s="9">
        <v>0</v>
      </c>
      <c r="I22" s="9">
        <v>0</v>
      </c>
      <c r="J22" s="9">
        <v>0</v>
      </c>
      <c r="K22" s="10">
        <f t="shared" si="0"/>
        <v>0</v>
      </c>
      <c r="L22" s="9">
        <v>0</v>
      </c>
      <c r="M22" s="9">
        <v>0</v>
      </c>
      <c r="N22" s="9">
        <v>0</v>
      </c>
      <c r="O22" s="9">
        <v>0</v>
      </c>
      <c r="P22" s="10">
        <f t="shared" si="1"/>
        <v>0</v>
      </c>
      <c r="Q22" s="9">
        <v>0</v>
      </c>
      <c r="R22" s="9">
        <v>0</v>
      </c>
      <c r="S22" s="9">
        <v>0</v>
      </c>
      <c r="T22" s="9">
        <v>0</v>
      </c>
      <c r="U22" s="10">
        <f t="shared" si="2"/>
        <v>0</v>
      </c>
      <c r="V22" s="10">
        <v>0</v>
      </c>
      <c r="W22" s="10">
        <v>0</v>
      </c>
      <c r="X22" s="10">
        <v>0</v>
      </c>
      <c r="Y22" s="10">
        <v>0</v>
      </c>
      <c r="Z22" s="10">
        <f t="shared" si="3"/>
        <v>0</v>
      </c>
      <c r="AA22" s="10">
        <v>0</v>
      </c>
      <c r="AB22" s="10">
        <v>0</v>
      </c>
      <c r="AC22" s="10">
        <v>0</v>
      </c>
      <c r="AD22" s="10">
        <v>0</v>
      </c>
      <c r="AE22" s="10">
        <f t="shared" si="4"/>
        <v>0</v>
      </c>
      <c r="AF22" s="6">
        <f t="shared" si="5"/>
        <v>0</v>
      </c>
    </row>
    <row r="23" spans="1:32" x14ac:dyDescent="0.2">
      <c r="A23" s="23" t="s">
        <v>16</v>
      </c>
      <c r="B23" s="57" t="s">
        <v>132</v>
      </c>
      <c r="C23" s="60" t="s">
        <v>174</v>
      </c>
      <c r="D23" s="58">
        <v>40544</v>
      </c>
      <c r="E23" s="61">
        <v>41639</v>
      </c>
      <c r="F23" s="59">
        <v>1</v>
      </c>
      <c r="G23" s="8">
        <v>0</v>
      </c>
      <c r="H23" s="9">
        <v>0</v>
      </c>
      <c r="I23" s="9">
        <v>0</v>
      </c>
      <c r="J23" s="9">
        <v>0</v>
      </c>
      <c r="K23" s="10">
        <f t="shared" si="0"/>
        <v>0</v>
      </c>
      <c r="L23" s="9">
        <v>0</v>
      </c>
      <c r="M23" s="9">
        <v>0</v>
      </c>
      <c r="N23" s="9">
        <v>0</v>
      </c>
      <c r="O23" s="9">
        <v>0</v>
      </c>
      <c r="P23" s="10">
        <f>SUM(L23:O23)</f>
        <v>0</v>
      </c>
      <c r="Q23" s="9">
        <v>0</v>
      </c>
      <c r="R23" s="9">
        <v>0</v>
      </c>
      <c r="S23" s="9">
        <v>0</v>
      </c>
      <c r="T23" s="9">
        <v>0</v>
      </c>
      <c r="U23" s="10">
        <f t="shared" si="2"/>
        <v>0</v>
      </c>
      <c r="V23" s="10">
        <v>0</v>
      </c>
      <c r="W23" s="10">
        <v>0</v>
      </c>
      <c r="X23" s="10">
        <v>0</v>
      </c>
      <c r="Y23" s="10">
        <v>0</v>
      </c>
      <c r="Z23" s="10">
        <f t="shared" si="3"/>
        <v>0</v>
      </c>
      <c r="AA23" s="10">
        <v>0</v>
      </c>
      <c r="AB23" s="10">
        <v>0</v>
      </c>
      <c r="AC23" s="10">
        <v>0</v>
      </c>
      <c r="AD23" s="10">
        <v>0</v>
      </c>
      <c r="AE23" s="10">
        <f t="shared" si="4"/>
        <v>0</v>
      </c>
      <c r="AF23" s="6">
        <f t="shared" si="5"/>
        <v>0</v>
      </c>
    </row>
    <row r="24" spans="1:32" x14ac:dyDescent="0.2">
      <c r="A24" s="23" t="s">
        <v>2</v>
      </c>
      <c r="B24" s="57" t="s">
        <v>132</v>
      </c>
      <c r="C24" s="60" t="s">
        <v>175</v>
      </c>
      <c r="D24" s="58">
        <v>40544</v>
      </c>
      <c r="E24" s="61">
        <v>41639</v>
      </c>
      <c r="F24" s="59">
        <v>1</v>
      </c>
      <c r="G24" s="8">
        <v>0</v>
      </c>
      <c r="H24" s="9">
        <v>0</v>
      </c>
      <c r="I24" s="9">
        <v>0</v>
      </c>
      <c r="J24" s="9">
        <v>0</v>
      </c>
      <c r="K24" s="10">
        <f t="shared" si="0"/>
        <v>0</v>
      </c>
      <c r="L24" s="9">
        <v>0</v>
      </c>
      <c r="M24" s="9">
        <v>0</v>
      </c>
      <c r="N24" s="9">
        <v>0</v>
      </c>
      <c r="O24" s="9">
        <v>0</v>
      </c>
      <c r="P24" s="10">
        <f t="shared" si="1"/>
        <v>0</v>
      </c>
      <c r="Q24" s="9">
        <v>0</v>
      </c>
      <c r="R24" s="9">
        <v>0</v>
      </c>
      <c r="S24" s="9">
        <v>0</v>
      </c>
      <c r="T24" s="9">
        <v>0</v>
      </c>
      <c r="U24" s="10">
        <f t="shared" si="2"/>
        <v>0</v>
      </c>
      <c r="V24" s="10">
        <v>0</v>
      </c>
      <c r="W24" s="10">
        <v>0</v>
      </c>
      <c r="X24" s="10">
        <v>0</v>
      </c>
      <c r="Y24" s="10">
        <v>0</v>
      </c>
      <c r="Z24" s="10">
        <f t="shared" si="3"/>
        <v>0</v>
      </c>
      <c r="AA24" s="10">
        <v>0</v>
      </c>
      <c r="AB24" s="10">
        <v>0</v>
      </c>
      <c r="AC24" s="10">
        <v>0</v>
      </c>
      <c r="AD24" s="10">
        <v>0</v>
      </c>
      <c r="AE24" s="10">
        <f t="shared" si="4"/>
        <v>0</v>
      </c>
      <c r="AF24" s="6">
        <f t="shared" si="5"/>
        <v>0</v>
      </c>
    </row>
    <row r="25" spans="1:32" x14ac:dyDescent="0.2">
      <c r="A25" s="23" t="s">
        <v>17</v>
      </c>
      <c r="B25" s="57" t="s">
        <v>132</v>
      </c>
      <c r="C25" s="60" t="s">
        <v>174</v>
      </c>
      <c r="D25" s="58">
        <v>40544</v>
      </c>
      <c r="E25" s="61">
        <v>41639</v>
      </c>
      <c r="F25" s="59">
        <v>1</v>
      </c>
      <c r="G25" s="8">
        <v>0</v>
      </c>
      <c r="H25" s="9">
        <v>0</v>
      </c>
      <c r="I25" s="9">
        <v>0</v>
      </c>
      <c r="J25" s="9">
        <v>0</v>
      </c>
      <c r="K25" s="10">
        <f t="shared" si="0"/>
        <v>0</v>
      </c>
      <c r="L25" s="9">
        <v>0</v>
      </c>
      <c r="M25" s="9">
        <v>0</v>
      </c>
      <c r="N25" s="9">
        <v>0</v>
      </c>
      <c r="O25" s="9">
        <v>0</v>
      </c>
      <c r="P25" s="10">
        <f t="shared" si="1"/>
        <v>0</v>
      </c>
      <c r="Q25" s="9">
        <v>0</v>
      </c>
      <c r="R25" s="9">
        <v>0</v>
      </c>
      <c r="S25" s="9">
        <v>0</v>
      </c>
      <c r="T25" s="9">
        <v>0</v>
      </c>
      <c r="U25" s="10">
        <f t="shared" si="2"/>
        <v>0</v>
      </c>
      <c r="V25" s="10">
        <v>0</v>
      </c>
      <c r="W25" s="10">
        <v>0</v>
      </c>
      <c r="X25" s="10">
        <v>0</v>
      </c>
      <c r="Y25" s="10">
        <v>0</v>
      </c>
      <c r="Z25" s="10">
        <f t="shared" si="3"/>
        <v>0</v>
      </c>
      <c r="AA25" s="10">
        <v>0</v>
      </c>
      <c r="AB25" s="10">
        <v>0</v>
      </c>
      <c r="AC25" s="10">
        <v>0</v>
      </c>
      <c r="AD25" s="10">
        <v>0</v>
      </c>
      <c r="AE25" s="10">
        <f t="shared" si="4"/>
        <v>0</v>
      </c>
      <c r="AF25" s="6">
        <f t="shared" si="5"/>
        <v>0</v>
      </c>
    </row>
    <row r="26" spans="1:32" x14ac:dyDescent="0.2">
      <c r="A26" s="23" t="s">
        <v>18</v>
      </c>
      <c r="B26" s="57" t="s">
        <v>132</v>
      </c>
      <c r="C26" s="60" t="s">
        <v>175</v>
      </c>
      <c r="D26" s="58">
        <v>40544</v>
      </c>
      <c r="E26" s="61">
        <v>41639</v>
      </c>
      <c r="F26" s="59">
        <v>1</v>
      </c>
      <c r="G26" s="8">
        <v>0</v>
      </c>
      <c r="H26" s="9">
        <v>0</v>
      </c>
      <c r="I26" s="9">
        <v>0</v>
      </c>
      <c r="J26" s="9">
        <v>0</v>
      </c>
      <c r="K26" s="10">
        <f t="shared" si="0"/>
        <v>0</v>
      </c>
      <c r="L26" s="9">
        <v>0</v>
      </c>
      <c r="M26" s="9">
        <v>0</v>
      </c>
      <c r="N26" s="9">
        <v>0</v>
      </c>
      <c r="O26" s="9">
        <v>0</v>
      </c>
      <c r="P26" s="10">
        <f t="shared" si="1"/>
        <v>0</v>
      </c>
      <c r="Q26" s="9">
        <v>0</v>
      </c>
      <c r="R26" s="9">
        <v>0</v>
      </c>
      <c r="S26" s="9">
        <v>0</v>
      </c>
      <c r="T26" s="9">
        <v>0</v>
      </c>
      <c r="U26" s="10">
        <f t="shared" si="2"/>
        <v>0</v>
      </c>
      <c r="V26" s="10">
        <v>0</v>
      </c>
      <c r="W26" s="10">
        <v>0</v>
      </c>
      <c r="X26" s="10">
        <v>0</v>
      </c>
      <c r="Y26" s="10">
        <v>0</v>
      </c>
      <c r="Z26" s="10">
        <f t="shared" si="3"/>
        <v>0</v>
      </c>
      <c r="AA26" s="10">
        <v>0</v>
      </c>
      <c r="AB26" s="10">
        <v>0</v>
      </c>
      <c r="AC26" s="10">
        <v>0</v>
      </c>
      <c r="AD26" s="10">
        <v>0</v>
      </c>
      <c r="AE26" s="10">
        <f t="shared" si="4"/>
        <v>0</v>
      </c>
      <c r="AF26" s="6">
        <f t="shared" si="5"/>
        <v>0</v>
      </c>
    </row>
    <row r="27" spans="1:32" x14ac:dyDescent="0.2">
      <c r="A27" s="23" t="s">
        <v>19</v>
      </c>
      <c r="B27" s="57" t="s">
        <v>132</v>
      </c>
      <c r="C27" s="60" t="s">
        <v>174</v>
      </c>
      <c r="D27" s="58">
        <v>40544</v>
      </c>
      <c r="E27" s="61">
        <v>41639</v>
      </c>
      <c r="F27" s="59">
        <v>2</v>
      </c>
      <c r="G27" s="8">
        <v>0</v>
      </c>
      <c r="H27" s="9">
        <v>0</v>
      </c>
      <c r="I27" s="9">
        <v>0</v>
      </c>
      <c r="J27" s="9">
        <v>0</v>
      </c>
      <c r="K27" s="10">
        <f t="shared" si="0"/>
        <v>0</v>
      </c>
      <c r="L27" s="9">
        <v>0</v>
      </c>
      <c r="M27" s="9">
        <v>0</v>
      </c>
      <c r="N27" s="9">
        <v>0</v>
      </c>
      <c r="O27" s="9">
        <v>0</v>
      </c>
      <c r="P27" s="10">
        <f t="shared" si="1"/>
        <v>0</v>
      </c>
      <c r="Q27" s="9">
        <v>0</v>
      </c>
      <c r="R27" s="9">
        <v>0</v>
      </c>
      <c r="S27" s="9">
        <v>0</v>
      </c>
      <c r="T27" s="9">
        <v>0</v>
      </c>
      <c r="U27" s="10">
        <f t="shared" si="2"/>
        <v>0</v>
      </c>
      <c r="V27" s="10">
        <v>0</v>
      </c>
      <c r="W27" s="10">
        <v>0</v>
      </c>
      <c r="X27" s="10">
        <v>0</v>
      </c>
      <c r="Y27" s="10">
        <v>0</v>
      </c>
      <c r="Z27" s="10">
        <f t="shared" si="3"/>
        <v>0</v>
      </c>
      <c r="AA27" s="10">
        <v>0</v>
      </c>
      <c r="AB27" s="10">
        <v>0</v>
      </c>
      <c r="AC27" s="10">
        <v>0</v>
      </c>
      <c r="AD27" s="10">
        <v>0</v>
      </c>
      <c r="AE27" s="10">
        <f t="shared" si="4"/>
        <v>0</v>
      </c>
      <c r="AF27" s="6">
        <f t="shared" si="5"/>
        <v>0</v>
      </c>
    </row>
    <row r="28" spans="1:32" x14ac:dyDescent="0.2">
      <c r="A28" s="23" t="s">
        <v>20</v>
      </c>
      <c r="B28" s="57" t="s">
        <v>132</v>
      </c>
      <c r="C28" s="60" t="s">
        <v>174</v>
      </c>
      <c r="D28" s="58">
        <v>40544</v>
      </c>
      <c r="E28" s="61">
        <v>41639</v>
      </c>
      <c r="F28" s="59">
        <v>1</v>
      </c>
      <c r="G28" s="8">
        <v>0</v>
      </c>
      <c r="H28" s="9">
        <v>0</v>
      </c>
      <c r="I28" s="9">
        <v>0</v>
      </c>
      <c r="J28" s="9">
        <v>0</v>
      </c>
      <c r="K28" s="10">
        <f t="shared" si="0"/>
        <v>0</v>
      </c>
      <c r="L28" s="9">
        <v>0</v>
      </c>
      <c r="M28" s="9">
        <v>0</v>
      </c>
      <c r="N28" s="9">
        <v>0</v>
      </c>
      <c r="O28" s="9">
        <v>0</v>
      </c>
      <c r="P28" s="10">
        <f t="shared" si="1"/>
        <v>0</v>
      </c>
      <c r="Q28" s="9">
        <v>0</v>
      </c>
      <c r="R28" s="9">
        <v>0</v>
      </c>
      <c r="S28" s="9">
        <v>0</v>
      </c>
      <c r="T28" s="9">
        <v>0</v>
      </c>
      <c r="U28" s="10">
        <f t="shared" si="2"/>
        <v>0</v>
      </c>
      <c r="V28" s="10">
        <v>0</v>
      </c>
      <c r="W28" s="10">
        <v>0</v>
      </c>
      <c r="X28" s="10">
        <v>0</v>
      </c>
      <c r="Y28" s="10">
        <v>0</v>
      </c>
      <c r="Z28" s="10">
        <f t="shared" si="3"/>
        <v>0</v>
      </c>
      <c r="AA28" s="10">
        <v>0</v>
      </c>
      <c r="AB28" s="10">
        <v>0</v>
      </c>
      <c r="AC28" s="10">
        <v>0</v>
      </c>
      <c r="AD28" s="10">
        <v>0</v>
      </c>
      <c r="AE28" s="10">
        <f t="shared" si="4"/>
        <v>0</v>
      </c>
      <c r="AF28" s="6">
        <f t="shared" si="5"/>
        <v>0</v>
      </c>
    </row>
    <row r="29" spans="1:32" x14ac:dyDescent="0.2">
      <c r="A29" s="23" t="s">
        <v>21</v>
      </c>
      <c r="B29" s="57" t="s">
        <v>132</v>
      </c>
      <c r="C29" s="60" t="s">
        <v>174</v>
      </c>
      <c r="D29" s="58">
        <v>40544</v>
      </c>
      <c r="E29" s="61">
        <v>41639</v>
      </c>
      <c r="F29" s="59">
        <v>1</v>
      </c>
      <c r="G29" s="8">
        <v>0</v>
      </c>
      <c r="H29" s="9">
        <v>0</v>
      </c>
      <c r="I29" s="9">
        <v>0</v>
      </c>
      <c r="J29" s="9">
        <v>0</v>
      </c>
      <c r="K29" s="10">
        <f t="shared" si="0"/>
        <v>0</v>
      </c>
      <c r="L29" s="9">
        <v>0</v>
      </c>
      <c r="M29" s="9">
        <v>0</v>
      </c>
      <c r="N29" s="9">
        <v>0</v>
      </c>
      <c r="O29" s="9">
        <v>0</v>
      </c>
      <c r="P29" s="10">
        <f t="shared" si="1"/>
        <v>0</v>
      </c>
      <c r="Q29" s="9">
        <v>0</v>
      </c>
      <c r="R29" s="9">
        <v>0</v>
      </c>
      <c r="S29" s="9">
        <v>0</v>
      </c>
      <c r="T29" s="9">
        <v>0</v>
      </c>
      <c r="U29" s="10">
        <f t="shared" si="2"/>
        <v>0</v>
      </c>
      <c r="V29" s="10">
        <v>0</v>
      </c>
      <c r="W29" s="10">
        <v>0</v>
      </c>
      <c r="X29" s="10">
        <v>0</v>
      </c>
      <c r="Y29" s="10">
        <v>0</v>
      </c>
      <c r="Z29" s="10">
        <f t="shared" si="3"/>
        <v>0</v>
      </c>
      <c r="AA29" s="10">
        <v>0</v>
      </c>
      <c r="AB29" s="10">
        <v>0</v>
      </c>
      <c r="AC29" s="10">
        <v>0</v>
      </c>
      <c r="AD29" s="10">
        <v>0</v>
      </c>
      <c r="AE29" s="10">
        <f t="shared" si="4"/>
        <v>0</v>
      </c>
      <c r="AF29" s="6">
        <f t="shared" si="5"/>
        <v>0</v>
      </c>
    </row>
    <row r="30" spans="1:32" x14ac:dyDescent="0.2">
      <c r="A30" s="23" t="s">
        <v>22</v>
      </c>
      <c r="B30" s="57" t="s">
        <v>132</v>
      </c>
      <c r="C30" s="60" t="s">
        <v>174</v>
      </c>
      <c r="D30" s="58">
        <v>40544</v>
      </c>
      <c r="E30" s="61">
        <v>41639</v>
      </c>
      <c r="F30" s="59">
        <v>1</v>
      </c>
      <c r="G30" s="8">
        <v>0</v>
      </c>
      <c r="H30" s="9">
        <v>0</v>
      </c>
      <c r="I30" s="9">
        <v>0</v>
      </c>
      <c r="J30" s="9">
        <v>0</v>
      </c>
      <c r="K30" s="10">
        <f t="shared" si="0"/>
        <v>0</v>
      </c>
      <c r="L30" s="9">
        <v>0</v>
      </c>
      <c r="M30" s="9">
        <v>0</v>
      </c>
      <c r="N30" s="9">
        <v>0</v>
      </c>
      <c r="O30" s="9">
        <v>0</v>
      </c>
      <c r="P30" s="10">
        <f t="shared" si="1"/>
        <v>0</v>
      </c>
      <c r="Q30" s="9">
        <v>0</v>
      </c>
      <c r="R30" s="9">
        <v>0</v>
      </c>
      <c r="S30" s="9">
        <v>0</v>
      </c>
      <c r="T30" s="9">
        <v>0</v>
      </c>
      <c r="U30" s="10">
        <f t="shared" si="2"/>
        <v>0</v>
      </c>
      <c r="V30" s="10">
        <v>0</v>
      </c>
      <c r="W30" s="10">
        <v>0</v>
      </c>
      <c r="X30" s="10">
        <v>0</v>
      </c>
      <c r="Y30" s="10">
        <v>0</v>
      </c>
      <c r="Z30" s="10">
        <f t="shared" si="3"/>
        <v>0</v>
      </c>
      <c r="AA30" s="10">
        <v>0</v>
      </c>
      <c r="AB30" s="10">
        <v>0</v>
      </c>
      <c r="AC30" s="10">
        <v>0</v>
      </c>
      <c r="AD30" s="10">
        <v>0</v>
      </c>
      <c r="AE30" s="10">
        <f t="shared" si="4"/>
        <v>0</v>
      </c>
      <c r="AF30" s="6">
        <f t="shared" si="5"/>
        <v>0</v>
      </c>
    </row>
    <row r="31" spans="1:32" x14ac:dyDescent="0.2">
      <c r="A31" s="23" t="s">
        <v>23</v>
      </c>
      <c r="B31" s="57" t="s">
        <v>132</v>
      </c>
      <c r="C31" s="60" t="s">
        <v>174</v>
      </c>
      <c r="D31" s="58">
        <v>40544</v>
      </c>
      <c r="E31" s="61">
        <v>41639</v>
      </c>
      <c r="F31" s="59">
        <v>1</v>
      </c>
      <c r="G31" s="8">
        <v>0</v>
      </c>
      <c r="H31" s="9">
        <v>0</v>
      </c>
      <c r="I31" s="9">
        <v>0</v>
      </c>
      <c r="J31" s="9">
        <v>0</v>
      </c>
      <c r="K31" s="10">
        <f t="shared" si="0"/>
        <v>0</v>
      </c>
      <c r="L31" s="9">
        <v>0</v>
      </c>
      <c r="M31" s="9">
        <v>0</v>
      </c>
      <c r="N31" s="9">
        <v>0</v>
      </c>
      <c r="O31" s="9">
        <v>0</v>
      </c>
      <c r="P31" s="10">
        <f t="shared" si="1"/>
        <v>0</v>
      </c>
      <c r="Q31" s="9">
        <v>0</v>
      </c>
      <c r="R31" s="9">
        <v>0</v>
      </c>
      <c r="S31" s="9">
        <v>0</v>
      </c>
      <c r="T31" s="9">
        <v>0</v>
      </c>
      <c r="U31" s="10">
        <f t="shared" si="2"/>
        <v>0</v>
      </c>
      <c r="V31" s="10">
        <v>0</v>
      </c>
      <c r="W31" s="10">
        <v>0</v>
      </c>
      <c r="X31" s="10">
        <v>0</v>
      </c>
      <c r="Y31" s="10">
        <v>0</v>
      </c>
      <c r="Z31" s="10">
        <f t="shared" si="3"/>
        <v>0</v>
      </c>
      <c r="AA31" s="10">
        <v>0</v>
      </c>
      <c r="AB31" s="10">
        <v>0</v>
      </c>
      <c r="AC31" s="10">
        <v>0</v>
      </c>
      <c r="AD31" s="10">
        <v>0</v>
      </c>
      <c r="AE31" s="10">
        <f t="shared" si="4"/>
        <v>0</v>
      </c>
      <c r="AF31" s="6">
        <f t="shared" si="5"/>
        <v>0</v>
      </c>
    </row>
    <row r="32" spans="1:32" x14ac:dyDescent="0.2">
      <c r="A32" s="23" t="s">
        <v>134</v>
      </c>
      <c r="B32" s="57" t="s">
        <v>132</v>
      </c>
      <c r="C32" s="60" t="s">
        <v>179</v>
      </c>
      <c r="D32" s="58">
        <v>40544</v>
      </c>
      <c r="E32" s="61">
        <v>41639</v>
      </c>
      <c r="F32" s="59">
        <v>1</v>
      </c>
      <c r="G32" s="8">
        <v>0</v>
      </c>
      <c r="H32" s="9">
        <v>0</v>
      </c>
      <c r="I32" s="9">
        <v>0</v>
      </c>
      <c r="J32" s="9">
        <v>0</v>
      </c>
      <c r="K32" s="10">
        <f t="shared" si="0"/>
        <v>0</v>
      </c>
      <c r="L32" s="9">
        <v>0</v>
      </c>
      <c r="M32" s="9">
        <v>0</v>
      </c>
      <c r="N32" s="9">
        <v>0</v>
      </c>
      <c r="O32" s="9">
        <v>0</v>
      </c>
      <c r="P32" s="10">
        <f t="shared" si="1"/>
        <v>0</v>
      </c>
      <c r="Q32" s="9">
        <v>0</v>
      </c>
      <c r="R32" s="9">
        <v>0</v>
      </c>
      <c r="S32" s="9">
        <v>0</v>
      </c>
      <c r="T32" s="9">
        <v>0</v>
      </c>
      <c r="U32" s="10">
        <f t="shared" si="2"/>
        <v>0</v>
      </c>
      <c r="V32" s="10">
        <v>0</v>
      </c>
      <c r="W32" s="10">
        <v>0</v>
      </c>
      <c r="X32" s="10">
        <v>0</v>
      </c>
      <c r="Y32" s="10">
        <v>0</v>
      </c>
      <c r="Z32" s="10">
        <f t="shared" si="3"/>
        <v>0</v>
      </c>
      <c r="AA32" s="10">
        <v>0</v>
      </c>
      <c r="AB32" s="10">
        <v>0</v>
      </c>
      <c r="AC32" s="10">
        <v>0</v>
      </c>
      <c r="AD32" s="10">
        <v>0</v>
      </c>
      <c r="AE32" s="10">
        <f t="shared" si="4"/>
        <v>0</v>
      </c>
      <c r="AF32" s="6">
        <f t="shared" si="5"/>
        <v>0</v>
      </c>
    </row>
    <row r="33" spans="1:32" x14ac:dyDescent="0.2">
      <c r="A33" s="23" t="s">
        <v>24</v>
      </c>
      <c r="B33" s="57" t="s">
        <v>132</v>
      </c>
      <c r="C33" s="60" t="s">
        <v>174</v>
      </c>
      <c r="D33" s="58">
        <v>40544</v>
      </c>
      <c r="E33" s="61">
        <v>41639</v>
      </c>
      <c r="F33" s="59">
        <v>1</v>
      </c>
      <c r="G33" s="8">
        <v>0</v>
      </c>
      <c r="H33" s="9">
        <v>0</v>
      </c>
      <c r="I33" s="9">
        <v>0</v>
      </c>
      <c r="J33" s="9">
        <v>0</v>
      </c>
      <c r="K33" s="10">
        <f t="shared" si="0"/>
        <v>0</v>
      </c>
      <c r="L33" s="9">
        <v>0</v>
      </c>
      <c r="M33" s="9">
        <v>0</v>
      </c>
      <c r="N33" s="9">
        <v>0</v>
      </c>
      <c r="O33" s="9">
        <v>0</v>
      </c>
      <c r="P33" s="10">
        <f t="shared" si="1"/>
        <v>0</v>
      </c>
      <c r="Q33" s="9">
        <v>0</v>
      </c>
      <c r="R33" s="9">
        <v>0</v>
      </c>
      <c r="S33" s="9">
        <v>0</v>
      </c>
      <c r="T33" s="9">
        <v>0</v>
      </c>
      <c r="U33" s="10">
        <f t="shared" si="2"/>
        <v>0</v>
      </c>
      <c r="V33" s="10">
        <v>0</v>
      </c>
      <c r="W33" s="10">
        <v>0</v>
      </c>
      <c r="X33" s="10">
        <v>0</v>
      </c>
      <c r="Y33" s="10">
        <v>0</v>
      </c>
      <c r="Z33" s="10">
        <f t="shared" si="3"/>
        <v>0</v>
      </c>
      <c r="AA33" s="10">
        <v>0</v>
      </c>
      <c r="AB33" s="10">
        <v>0</v>
      </c>
      <c r="AC33" s="10">
        <v>0</v>
      </c>
      <c r="AD33" s="10">
        <v>0</v>
      </c>
      <c r="AE33" s="10">
        <f t="shared" si="4"/>
        <v>0</v>
      </c>
      <c r="AF33" s="6">
        <f t="shared" si="5"/>
        <v>0</v>
      </c>
    </row>
    <row r="34" spans="1:32" x14ac:dyDescent="0.2">
      <c r="A34" s="23" t="s">
        <v>26</v>
      </c>
      <c r="B34" s="57" t="s">
        <v>132</v>
      </c>
      <c r="C34" s="60" t="s">
        <v>174</v>
      </c>
      <c r="D34" s="58">
        <v>40544</v>
      </c>
      <c r="E34" s="61">
        <v>41639</v>
      </c>
      <c r="F34" s="59">
        <v>2</v>
      </c>
      <c r="G34" s="8">
        <v>0</v>
      </c>
      <c r="H34" s="9">
        <v>0</v>
      </c>
      <c r="I34" s="9">
        <v>0</v>
      </c>
      <c r="J34" s="9">
        <v>0</v>
      </c>
      <c r="K34" s="10">
        <f t="shared" si="0"/>
        <v>0</v>
      </c>
      <c r="L34" s="9">
        <v>0</v>
      </c>
      <c r="M34" s="9">
        <v>0</v>
      </c>
      <c r="N34" s="9">
        <v>0</v>
      </c>
      <c r="O34" s="9">
        <v>0</v>
      </c>
      <c r="P34" s="10">
        <f t="shared" si="1"/>
        <v>0</v>
      </c>
      <c r="Q34" s="9">
        <v>0</v>
      </c>
      <c r="R34" s="9">
        <v>0</v>
      </c>
      <c r="S34" s="9">
        <v>0</v>
      </c>
      <c r="T34" s="9">
        <v>0</v>
      </c>
      <c r="U34" s="10">
        <f t="shared" si="2"/>
        <v>0</v>
      </c>
      <c r="V34" s="10">
        <v>0</v>
      </c>
      <c r="W34" s="10">
        <v>0</v>
      </c>
      <c r="X34" s="10">
        <v>0</v>
      </c>
      <c r="Y34" s="10">
        <v>0</v>
      </c>
      <c r="Z34" s="10">
        <f t="shared" si="3"/>
        <v>0</v>
      </c>
      <c r="AA34" s="10">
        <v>0</v>
      </c>
      <c r="AB34" s="10">
        <v>0</v>
      </c>
      <c r="AC34" s="10">
        <v>0</v>
      </c>
      <c r="AD34" s="10">
        <v>0</v>
      </c>
      <c r="AE34" s="10">
        <f t="shared" si="4"/>
        <v>0</v>
      </c>
      <c r="AF34" s="6">
        <f t="shared" si="5"/>
        <v>0</v>
      </c>
    </row>
    <row r="35" spans="1:32" x14ac:dyDescent="0.2">
      <c r="A35" s="23" t="s">
        <v>25</v>
      </c>
      <c r="B35" s="57" t="s">
        <v>132</v>
      </c>
      <c r="C35" s="60" t="s">
        <v>180</v>
      </c>
      <c r="D35" s="58">
        <v>40544</v>
      </c>
      <c r="E35" s="61">
        <v>41639</v>
      </c>
      <c r="F35" s="59">
        <v>3</v>
      </c>
      <c r="G35" s="8">
        <v>0</v>
      </c>
      <c r="H35" s="9">
        <v>0</v>
      </c>
      <c r="I35" s="9">
        <v>0</v>
      </c>
      <c r="J35" s="9">
        <v>0</v>
      </c>
      <c r="K35" s="10">
        <f t="shared" si="0"/>
        <v>0</v>
      </c>
      <c r="L35" s="9">
        <v>0</v>
      </c>
      <c r="M35" s="9">
        <v>0</v>
      </c>
      <c r="N35" s="9">
        <v>0</v>
      </c>
      <c r="O35" s="9">
        <v>0</v>
      </c>
      <c r="P35" s="10">
        <f t="shared" si="1"/>
        <v>0</v>
      </c>
      <c r="Q35" s="9">
        <v>0</v>
      </c>
      <c r="R35" s="9">
        <v>0</v>
      </c>
      <c r="S35" s="9">
        <v>0</v>
      </c>
      <c r="T35" s="9">
        <v>0</v>
      </c>
      <c r="U35" s="10">
        <f t="shared" si="2"/>
        <v>0</v>
      </c>
      <c r="V35" s="10">
        <v>0</v>
      </c>
      <c r="W35" s="10">
        <v>0</v>
      </c>
      <c r="X35" s="10">
        <v>0</v>
      </c>
      <c r="Y35" s="10">
        <v>0</v>
      </c>
      <c r="Z35" s="10">
        <f t="shared" si="3"/>
        <v>0</v>
      </c>
      <c r="AA35" s="10">
        <v>0</v>
      </c>
      <c r="AB35" s="10">
        <v>0</v>
      </c>
      <c r="AC35" s="10">
        <v>0</v>
      </c>
      <c r="AD35" s="10">
        <v>0</v>
      </c>
      <c r="AE35" s="10">
        <f t="shared" si="4"/>
        <v>0</v>
      </c>
      <c r="AF35" s="6">
        <f t="shared" si="5"/>
        <v>0</v>
      </c>
    </row>
    <row r="36" spans="1:32" x14ac:dyDescent="0.2">
      <c r="A36" s="387" t="s">
        <v>27</v>
      </c>
      <c r="B36" s="388" t="s">
        <v>132</v>
      </c>
      <c r="C36" s="60" t="s">
        <v>181</v>
      </c>
      <c r="D36" s="58">
        <v>40544</v>
      </c>
      <c r="E36" s="61">
        <v>41639</v>
      </c>
      <c r="F36" s="59">
        <v>4</v>
      </c>
      <c r="G36" s="8">
        <v>0</v>
      </c>
      <c r="H36" s="9">
        <v>0</v>
      </c>
      <c r="I36" s="9">
        <v>0</v>
      </c>
      <c r="J36" s="9">
        <v>0</v>
      </c>
      <c r="K36" s="10">
        <f t="shared" si="0"/>
        <v>0</v>
      </c>
      <c r="L36" s="9">
        <v>0</v>
      </c>
      <c r="M36" s="9">
        <v>0</v>
      </c>
      <c r="N36" s="9">
        <v>0</v>
      </c>
      <c r="O36" s="9">
        <v>0</v>
      </c>
      <c r="P36" s="10">
        <f t="shared" si="1"/>
        <v>0</v>
      </c>
      <c r="Q36" s="9">
        <v>0</v>
      </c>
      <c r="R36" s="9">
        <v>0</v>
      </c>
      <c r="S36" s="9">
        <v>0</v>
      </c>
      <c r="T36" s="9">
        <v>0</v>
      </c>
      <c r="U36" s="10">
        <f t="shared" si="2"/>
        <v>0</v>
      </c>
      <c r="V36" s="10">
        <v>0</v>
      </c>
      <c r="W36" s="10">
        <v>0</v>
      </c>
      <c r="X36" s="10">
        <v>0</v>
      </c>
      <c r="Y36" s="10">
        <v>0</v>
      </c>
      <c r="Z36" s="10">
        <f t="shared" si="3"/>
        <v>0</v>
      </c>
      <c r="AA36" s="10">
        <v>0</v>
      </c>
      <c r="AB36" s="10">
        <v>0</v>
      </c>
      <c r="AC36" s="10">
        <v>0</v>
      </c>
      <c r="AD36" s="10">
        <v>0</v>
      </c>
      <c r="AE36" s="10">
        <f t="shared" si="4"/>
        <v>0</v>
      </c>
      <c r="AF36" s="6">
        <f t="shared" si="5"/>
        <v>0</v>
      </c>
    </row>
    <row r="37" spans="1:32" x14ac:dyDescent="0.2">
      <c r="A37" s="387"/>
      <c r="B37" s="388"/>
      <c r="C37" s="60" t="s">
        <v>182</v>
      </c>
      <c r="D37" s="58">
        <v>40544</v>
      </c>
      <c r="E37" s="61">
        <v>41639</v>
      </c>
      <c r="F37" s="59">
        <v>4</v>
      </c>
      <c r="G37" s="8">
        <v>0</v>
      </c>
      <c r="H37" s="9">
        <v>0</v>
      </c>
      <c r="I37" s="9">
        <v>0</v>
      </c>
      <c r="J37" s="9">
        <v>0</v>
      </c>
      <c r="K37" s="10">
        <f t="shared" si="0"/>
        <v>0</v>
      </c>
      <c r="L37" s="9">
        <v>0</v>
      </c>
      <c r="M37" s="9">
        <v>0</v>
      </c>
      <c r="N37" s="9">
        <v>0</v>
      </c>
      <c r="O37" s="9">
        <v>0</v>
      </c>
      <c r="P37" s="10">
        <f t="shared" si="1"/>
        <v>0</v>
      </c>
      <c r="Q37" s="9">
        <v>0</v>
      </c>
      <c r="R37" s="9">
        <v>0</v>
      </c>
      <c r="S37" s="9">
        <v>0</v>
      </c>
      <c r="T37" s="9">
        <v>0</v>
      </c>
      <c r="U37" s="10">
        <f t="shared" si="2"/>
        <v>0</v>
      </c>
      <c r="V37" s="10">
        <v>0</v>
      </c>
      <c r="W37" s="10">
        <v>0</v>
      </c>
      <c r="X37" s="10">
        <v>0</v>
      </c>
      <c r="Y37" s="10">
        <v>0</v>
      </c>
      <c r="Z37" s="10">
        <f t="shared" si="3"/>
        <v>0</v>
      </c>
      <c r="AA37" s="10">
        <v>0</v>
      </c>
      <c r="AB37" s="10">
        <v>0</v>
      </c>
      <c r="AC37" s="10">
        <v>0</v>
      </c>
      <c r="AD37" s="10">
        <v>0</v>
      </c>
      <c r="AE37" s="10">
        <f t="shared" si="4"/>
        <v>0</v>
      </c>
      <c r="AF37" s="6">
        <f t="shared" si="5"/>
        <v>0</v>
      </c>
    </row>
    <row r="38" spans="1:32" x14ac:dyDescent="0.2">
      <c r="A38" s="387"/>
      <c r="B38" s="388"/>
      <c r="C38" s="60" t="s">
        <v>183</v>
      </c>
      <c r="D38" s="58">
        <v>40544</v>
      </c>
      <c r="E38" s="61">
        <v>41639</v>
      </c>
      <c r="F38" s="59">
        <v>1</v>
      </c>
      <c r="G38" s="8">
        <v>0</v>
      </c>
      <c r="H38" s="9">
        <v>0</v>
      </c>
      <c r="I38" s="9">
        <v>0</v>
      </c>
      <c r="J38" s="9">
        <v>0</v>
      </c>
      <c r="K38" s="10">
        <f t="shared" si="0"/>
        <v>0</v>
      </c>
      <c r="L38" s="9">
        <v>0</v>
      </c>
      <c r="M38" s="9">
        <v>0</v>
      </c>
      <c r="N38" s="9">
        <v>0</v>
      </c>
      <c r="O38" s="9">
        <v>0</v>
      </c>
      <c r="P38" s="10">
        <f t="shared" si="1"/>
        <v>0</v>
      </c>
      <c r="Q38" s="9">
        <v>0</v>
      </c>
      <c r="R38" s="9">
        <v>0</v>
      </c>
      <c r="S38" s="9">
        <v>0</v>
      </c>
      <c r="T38" s="9">
        <v>0</v>
      </c>
      <c r="U38" s="10">
        <f t="shared" si="2"/>
        <v>0</v>
      </c>
      <c r="V38" s="10">
        <v>0</v>
      </c>
      <c r="W38" s="10">
        <v>0</v>
      </c>
      <c r="X38" s="10">
        <v>0</v>
      </c>
      <c r="Y38" s="10">
        <v>0</v>
      </c>
      <c r="Z38" s="10">
        <f t="shared" si="3"/>
        <v>0</v>
      </c>
      <c r="AA38" s="10">
        <v>0</v>
      </c>
      <c r="AB38" s="10">
        <v>0</v>
      </c>
      <c r="AC38" s="10">
        <v>0</v>
      </c>
      <c r="AD38" s="10">
        <v>0</v>
      </c>
      <c r="AE38" s="10">
        <f t="shared" si="4"/>
        <v>0</v>
      </c>
      <c r="AF38" s="6">
        <f t="shared" si="5"/>
        <v>0</v>
      </c>
    </row>
    <row r="39" spans="1:32" x14ac:dyDescent="0.2">
      <c r="A39" s="23" t="s">
        <v>28</v>
      </c>
      <c r="B39" s="57" t="s">
        <v>132</v>
      </c>
      <c r="C39" s="60" t="s">
        <v>174</v>
      </c>
      <c r="D39" s="58">
        <v>40544</v>
      </c>
      <c r="E39" s="61">
        <v>41639</v>
      </c>
      <c r="F39" s="59">
        <v>1</v>
      </c>
      <c r="G39" s="8">
        <v>0</v>
      </c>
      <c r="H39" s="9">
        <v>0</v>
      </c>
      <c r="I39" s="9">
        <v>0</v>
      </c>
      <c r="J39" s="9">
        <v>0</v>
      </c>
      <c r="K39" s="10">
        <f t="shared" si="0"/>
        <v>0</v>
      </c>
      <c r="L39" s="9">
        <v>0</v>
      </c>
      <c r="M39" s="9">
        <v>0</v>
      </c>
      <c r="N39" s="9">
        <v>0</v>
      </c>
      <c r="O39" s="9">
        <v>0</v>
      </c>
      <c r="P39" s="10">
        <f t="shared" si="1"/>
        <v>0</v>
      </c>
      <c r="Q39" s="9">
        <v>0</v>
      </c>
      <c r="R39" s="9">
        <v>0</v>
      </c>
      <c r="S39" s="9">
        <v>0</v>
      </c>
      <c r="T39" s="9">
        <v>0</v>
      </c>
      <c r="U39" s="10">
        <f t="shared" si="2"/>
        <v>0</v>
      </c>
      <c r="V39" s="10">
        <v>0</v>
      </c>
      <c r="W39" s="10">
        <v>0</v>
      </c>
      <c r="X39" s="10">
        <v>0</v>
      </c>
      <c r="Y39" s="10">
        <v>0</v>
      </c>
      <c r="Z39" s="10">
        <f t="shared" si="3"/>
        <v>0</v>
      </c>
      <c r="AA39" s="10">
        <v>0</v>
      </c>
      <c r="AB39" s="10">
        <v>0</v>
      </c>
      <c r="AC39" s="10">
        <v>0</v>
      </c>
      <c r="AD39" s="10">
        <v>0</v>
      </c>
      <c r="AE39" s="10">
        <f t="shared" si="4"/>
        <v>0</v>
      </c>
      <c r="AF39" s="6">
        <f t="shared" si="5"/>
        <v>0</v>
      </c>
    </row>
    <row r="40" spans="1:32" x14ac:dyDescent="0.2">
      <c r="A40" s="387" t="s">
        <v>184</v>
      </c>
      <c r="B40" s="388" t="s">
        <v>132</v>
      </c>
      <c r="C40" s="60" t="s">
        <v>141</v>
      </c>
      <c r="D40" s="58">
        <v>40544</v>
      </c>
      <c r="E40" s="61">
        <v>41639</v>
      </c>
      <c r="F40" s="59">
        <v>3</v>
      </c>
      <c r="G40" s="8">
        <v>0</v>
      </c>
      <c r="H40" s="9">
        <v>0</v>
      </c>
      <c r="I40" s="9">
        <v>0</v>
      </c>
      <c r="J40" s="9">
        <v>0</v>
      </c>
      <c r="K40" s="10">
        <f t="shared" si="0"/>
        <v>0</v>
      </c>
      <c r="L40" s="9">
        <v>0</v>
      </c>
      <c r="M40" s="9">
        <v>0</v>
      </c>
      <c r="N40" s="9">
        <v>0</v>
      </c>
      <c r="O40" s="9">
        <v>0</v>
      </c>
      <c r="P40" s="10">
        <f t="shared" si="1"/>
        <v>0</v>
      </c>
      <c r="Q40" s="9">
        <v>0</v>
      </c>
      <c r="R40" s="9">
        <v>0</v>
      </c>
      <c r="S40" s="9">
        <v>0</v>
      </c>
      <c r="T40" s="9">
        <v>0</v>
      </c>
      <c r="U40" s="10">
        <f t="shared" si="2"/>
        <v>0</v>
      </c>
      <c r="V40" s="10">
        <v>0</v>
      </c>
      <c r="W40" s="10">
        <v>0</v>
      </c>
      <c r="X40" s="10">
        <v>0</v>
      </c>
      <c r="Y40" s="10">
        <v>0</v>
      </c>
      <c r="Z40" s="10">
        <f t="shared" si="3"/>
        <v>0</v>
      </c>
      <c r="AA40" s="10">
        <v>0</v>
      </c>
      <c r="AB40" s="10">
        <v>0</v>
      </c>
      <c r="AC40" s="10">
        <v>0</v>
      </c>
      <c r="AD40" s="10">
        <v>0</v>
      </c>
      <c r="AE40" s="10">
        <f t="shared" si="4"/>
        <v>0</v>
      </c>
      <c r="AF40" s="6">
        <f t="shared" si="5"/>
        <v>0</v>
      </c>
    </row>
    <row r="41" spans="1:32" x14ac:dyDescent="0.2">
      <c r="A41" s="387"/>
      <c r="B41" s="388"/>
      <c r="C41" s="60" t="s">
        <v>142</v>
      </c>
      <c r="D41" s="58">
        <v>40544</v>
      </c>
      <c r="E41" s="61">
        <v>41639</v>
      </c>
      <c r="F41" s="59">
        <v>7</v>
      </c>
      <c r="G41" s="8">
        <v>0</v>
      </c>
      <c r="H41" s="9">
        <v>0</v>
      </c>
      <c r="I41" s="9">
        <v>0</v>
      </c>
      <c r="J41" s="9">
        <v>0</v>
      </c>
      <c r="K41" s="10">
        <f t="shared" si="0"/>
        <v>0</v>
      </c>
      <c r="L41" s="9">
        <v>0</v>
      </c>
      <c r="M41" s="9">
        <v>0</v>
      </c>
      <c r="N41" s="9">
        <v>0</v>
      </c>
      <c r="O41" s="9">
        <v>0</v>
      </c>
      <c r="P41" s="10">
        <f t="shared" si="1"/>
        <v>0</v>
      </c>
      <c r="Q41" s="9">
        <v>0</v>
      </c>
      <c r="R41" s="9">
        <v>0</v>
      </c>
      <c r="S41" s="9">
        <v>0</v>
      </c>
      <c r="T41" s="9">
        <v>0</v>
      </c>
      <c r="U41" s="10">
        <f t="shared" si="2"/>
        <v>0</v>
      </c>
      <c r="V41" s="10">
        <v>0</v>
      </c>
      <c r="W41" s="10">
        <v>0</v>
      </c>
      <c r="X41" s="10">
        <v>0</v>
      </c>
      <c r="Y41" s="10">
        <v>0</v>
      </c>
      <c r="Z41" s="10">
        <f t="shared" si="3"/>
        <v>0</v>
      </c>
      <c r="AA41" s="10">
        <v>0</v>
      </c>
      <c r="AB41" s="10">
        <v>0</v>
      </c>
      <c r="AC41" s="10">
        <v>0</v>
      </c>
      <c r="AD41" s="10">
        <v>0</v>
      </c>
      <c r="AE41" s="10">
        <f t="shared" si="4"/>
        <v>0</v>
      </c>
      <c r="AF41" s="6">
        <f t="shared" si="5"/>
        <v>0</v>
      </c>
    </row>
    <row r="42" spans="1:32" x14ac:dyDescent="0.2">
      <c r="A42" s="387"/>
      <c r="B42" s="388"/>
      <c r="C42" s="60" t="s">
        <v>185</v>
      </c>
      <c r="D42" s="58">
        <v>40544</v>
      </c>
      <c r="E42" s="61">
        <v>41639</v>
      </c>
      <c r="F42" s="59">
        <v>1</v>
      </c>
      <c r="G42" s="8">
        <v>0</v>
      </c>
      <c r="H42" s="9">
        <v>0</v>
      </c>
      <c r="I42" s="9">
        <v>0</v>
      </c>
      <c r="J42" s="9">
        <v>0</v>
      </c>
      <c r="K42" s="10">
        <f t="shared" si="0"/>
        <v>0</v>
      </c>
      <c r="L42" s="9">
        <v>0</v>
      </c>
      <c r="M42" s="9">
        <v>0</v>
      </c>
      <c r="N42" s="9">
        <v>0</v>
      </c>
      <c r="O42" s="9">
        <v>0</v>
      </c>
      <c r="P42" s="10">
        <f t="shared" si="1"/>
        <v>0</v>
      </c>
      <c r="Q42" s="9">
        <v>0</v>
      </c>
      <c r="R42" s="9">
        <v>0</v>
      </c>
      <c r="S42" s="9">
        <v>0</v>
      </c>
      <c r="T42" s="9">
        <v>0</v>
      </c>
      <c r="U42" s="10">
        <f t="shared" si="2"/>
        <v>0</v>
      </c>
      <c r="V42" s="10">
        <v>0</v>
      </c>
      <c r="W42" s="10">
        <v>0</v>
      </c>
      <c r="X42" s="10">
        <v>0</v>
      </c>
      <c r="Y42" s="10">
        <v>0</v>
      </c>
      <c r="Z42" s="10">
        <f t="shared" si="3"/>
        <v>0</v>
      </c>
      <c r="AA42" s="10">
        <v>0</v>
      </c>
      <c r="AB42" s="10">
        <v>0</v>
      </c>
      <c r="AC42" s="10">
        <v>0</v>
      </c>
      <c r="AD42" s="10">
        <v>0</v>
      </c>
      <c r="AE42" s="10">
        <f t="shared" si="4"/>
        <v>0</v>
      </c>
      <c r="AF42" s="6">
        <f t="shared" si="5"/>
        <v>0</v>
      </c>
    </row>
    <row r="43" spans="1:32" x14ac:dyDescent="0.2">
      <c r="A43" s="387"/>
      <c r="B43" s="388"/>
      <c r="C43" s="60" t="s">
        <v>186</v>
      </c>
      <c r="D43" s="58">
        <v>40544</v>
      </c>
      <c r="E43" s="61">
        <v>41090</v>
      </c>
      <c r="F43" s="59">
        <v>1</v>
      </c>
      <c r="G43" s="8">
        <v>0</v>
      </c>
      <c r="H43" s="9">
        <v>0</v>
      </c>
      <c r="I43" s="9">
        <v>0</v>
      </c>
      <c r="J43" s="9">
        <v>0</v>
      </c>
      <c r="K43" s="10">
        <f t="shared" si="0"/>
        <v>0</v>
      </c>
      <c r="L43" s="9">
        <v>0</v>
      </c>
      <c r="M43" s="9">
        <v>0</v>
      </c>
      <c r="N43" s="10">
        <v>0</v>
      </c>
      <c r="O43" s="10">
        <v>0</v>
      </c>
      <c r="P43" s="10">
        <f t="shared" si="1"/>
        <v>0</v>
      </c>
      <c r="Q43" s="10">
        <v>0</v>
      </c>
      <c r="R43" s="10">
        <v>0</v>
      </c>
      <c r="S43" s="10">
        <v>0</v>
      </c>
      <c r="T43" s="10">
        <v>0</v>
      </c>
      <c r="U43" s="10">
        <f t="shared" si="2"/>
        <v>0</v>
      </c>
      <c r="V43" s="10">
        <v>0</v>
      </c>
      <c r="W43" s="10">
        <v>0</v>
      </c>
      <c r="X43" s="10">
        <v>0</v>
      </c>
      <c r="Y43" s="10">
        <v>0</v>
      </c>
      <c r="Z43" s="10">
        <f t="shared" si="3"/>
        <v>0</v>
      </c>
      <c r="AA43" s="10">
        <v>0</v>
      </c>
      <c r="AB43" s="10">
        <v>0</v>
      </c>
      <c r="AC43" s="10">
        <v>0</v>
      </c>
      <c r="AD43" s="10">
        <v>0</v>
      </c>
      <c r="AE43" s="10">
        <f t="shared" si="4"/>
        <v>0</v>
      </c>
      <c r="AF43" s="6">
        <f t="shared" si="5"/>
        <v>0</v>
      </c>
    </row>
    <row r="44" spans="1:32" x14ac:dyDescent="0.2">
      <c r="A44" s="387"/>
      <c r="B44" s="388"/>
      <c r="C44" s="60" t="s">
        <v>175</v>
      </c>
      <c r="D44" s="58">
        <v>40544</v>
      </c>
      <c r="E44" s="61">
        <v>41639</v>
      </c>
      <c r="F44" s="59">
        <v>1</v>
      </c>
      <c r="G44" s="8">
        <v>0</v>
      </c>
      <c r="H44" s="9">
        <v>0</v>
      </c>
      <c r="I44" s="9">
        <v>0</v>
      </c>
      <c r="J44" s="9">
        <v>0</v>
      </c>
      <c r="K44" s="10">
        <f t="shared" si="0"/>
        <v>0</v>
      </c>
      <c r="L44" s="9">
        <v>0</v>
      </c>
      <c r="M44" s="9">
        <v>0</v>
      </c>
      <c r="N44" s="9">
        <v>0</v>
      </c>
      <c r="O44" s="9">
        <v>0</v>
      </c>
      <c r="P44" s="10">
        <f t="shared" si="1"/>
        <v>0</v>
      </c>
      <c r="Q44" s="9">
        <v>0</v>
      </c>
      <c r="R44" s="9">
        <v>0</v>
      </c>
      <c r="S44" s="9">
        <v>0</v>
      </c>
      <c r="T44" s="9">
        <v>0</v>
      </c>
      <c r="U44" s="10">
        <f t="shared" si="2"/>
        <v>0</v>
      </c>
      <c r="V44" s="10">
        <v>0</v>
      </c>
      <c r="W44" s="10">
        <v>0</v>
      </c>
      <c r="X44" s="10">
        <v>0</v>
      </c>
      <c r="Y44" s="10">
        <v>0</v>
      </c>
      <c r="Z44" s="10">
        <f t="shared" si="3"/>
        <v>0</v>
      </c>
      <c r="AA44" s="10">
        <v>0</v>
      </c>
      <c r="AB44" s="10">
        <v>0</v>
      </c>
      <c r="AC44" s="10">
        <v>0</v>
      </c>
      <c r="AD44" s="10">
        <v>0</v>
      </c>
      <c r="AE44" s="10">
        <f t="shared" si="4"/>
        <v>0</v>
      </c>
      <c r="AF44" s="6">
        <f t="shared" si="5"/>
        <v>0</v>
      </c>
    </row>
    <row r="45" spans="1:32" x14ac:dyDescent="0.2">
      <c r="A45" s="387"/>
      <c r="B45" s="388"/>
      <c r="C45" s="60" t="s">
        <v>185</v>
      </c>
      <c r="D45" s="58">
        <v>41361</v>
      </c>
      <c r="E45" s="61">
        <v>42369</v>
      </c>
      <c r="F45" s="59">
        <v>5</v>
      </c>
      <c r="G45" s="49">
        <v>0</v>
      </c>
      <c r="H45" s="10">
        <v>0</v>
      </c>
      <c r="I45" s="10">
        <v>0</v>
      </c>
      <c r="J45" s="10">
        <v>0</v>
      </c>
      <c r="K45" s="10">
        <f>SUM(G45:J45)</f>
        <v>0</v>
      </c>
      <c r="L45" s="10">
        <v>0</v>
      </c>
      <c r="M45" s="10">
        <v>0</v>
      </c>
      <c r="N45" s="10">
        <v>0</v>
      </c>
      <c r="O45" s="10">
        <v>0</v>
      </c>
      <c r="P45" s="10">
        <f>SUM(L45:O45)</f>
        <v>0</v>
      </c>
      <c r="Q45" s="9">
        <v>0</v>
      </c>
      <c r="R45" s="9">
        <v>0</v>
      </c>
      <c r="S45" s="9">
        <v>0</v>
      </c>
      <c r="T45" s="9">
        <v>0</v>
      </c>
      <c r="U45" s="10">
        <f>SUM(Q45:T45)</f>
        <v>0</v>
      </c>
      <c r="V45" s="9">
        <v>0</v>
      </c>
      <c r="W45" s="9">
        <v>0</v>
      </c>
      <c r="X45" s="9">
        <v>0</v>
      </c>
      <c r="Y45" s="9">
        <v>0</v>
      </c>
      <c r="Z45" s="10">
        <f>SUM(V45:Y45)</f>
        <v>0</v>
      </c>
      <c r="AA45" s="9">
        <v>0</v>
      </c>
      <c r="AB45" s="9">
        <v>0</v>
      </c>
      <c r="AC45" s="9">
        <v>0</v>
      </c>
      <c r="AD45" s="9">
        <v>0</v>
      </c>
      <c r="AE45" s="10">
        <f>SUM(AA45:AD45)</f>
        <v>0</v>
      </c>
      <c r="AF45" s="6">
        <f>K45+P45+U45+Z45+AE45</f>
        <v>0</v>
      </c>
    </row>
    <row r="46" spans="1:32" x14ac:dyDescent="0.2">
      <c r="A46" s="387"/>
      <c r="B46" s="388" t="s">
        <v>135</v>
      </c>
      <c r="C46" s="60" t="s">
        <v>187</v>
      </c>
      <c r="D46" s="58">
        <v>40544</v>
      </c>
      <c r="E46" s="61">
        <v>41639</v>
      </c>
      <c r="F46" s="59">
        <v>4</v>
      </c>
      <c r="G46" s="8">
        <v>0</v>
      </c>
      <c r="H46" s="9">
        <v>0</v>
      </c>
      <c r="I46" s="9">
        <v>0</v>
      </c>
      <c r="J46" s="9">
        <v>0</v>
      </c>
      <c r="K46" s="10">
        <f t="shared" si="0"/>
        <v>0</v>
      </c>
      <c r="L46" s="9">
        <v>0</v>
      </c>
      <c r="M46" s="9">
        <v>0</v>
      </c>
      <c r="N46" s="9">
        <v>0</v>
      </c>
      <c r="O46" s="9">
        <v>0</v>
      </c>
      <c r="P46" s="10">
        <f t="shared" si="1"/>
        <v>0</v>
      </c>
      <c r="Q46" s="9">
        <v>0</v>
      </c>
      <c r="R46" s="9">
        <v>0</v>
      </c>
      <c r="S46" s="9">
        <v>0</v>
      </c>
      <c r="T46" s="9">
        <v>0</v>
      </c>
      <c r="U46" s="10">
        <f t="shared" si="2"/>
        <v>0</v>
      </c>
      <c r="V46" s="10">
        <v>0</v>
      </c>
      <c r="W46" s="10">
        <v>0</v>
      </c>
      <c r="X46" s="10">
        <v>0</v>
      </c>
      <c r="Y46" s="10">
        <v>0</v>
      </c>
      <c r="Z46" s="10">
        <f t="shared" si="3"/>
        <v>0</v>
      </c>
      <c r="AA46" s="10">
        <v>0</v>
      </c>
      <c r="AB46" s="10">
        <v>0</v>
      </c>
      <c r="AC46" s="10">
        <v>0</v>
      </c>
      <c r="AD46" s="10">
        <v>0</v>
      </c>
      <c r="AE46" s="10">
        <f t="shared" si="4"/>
        <v>0</v>
      </c>
      <c r="AF46" s="6">
        <f t="shared" si="5"/>
        <v>0</v>
      </c>
    </row>
    <row r="47" spans="1:32" x14ac:dyDescent="0.2">
      <c r="A47" s="387"/>
      <c r="B47" s="388"/>
      <c r="C47" s="60" t="s">
        <v>188</v>
      </c>
      <c r="D47" s="58">
        <v>40912</v>
      </c>
      <c r="E47" s="61">
        <v>42369</v>
      </c>
      <c r="F47" s="59">
        <v>1</v>
      </c>
      <c r="G47" s="49">
        <v>0</v>
      </c>
      <c r="H47" s="10">
        <v>0</v>
      </c>
      <c r="I47" s="10">
        <v>0</v>
      </c>
      <c r="J47" s="10">
        <v>0</v>
      </c>
      <c r="K47" s="10">
        <f t="shared" si="0"/>
        <v>0</v>
      </c>
      <c r="L47" s="9">
        <v>0</v>
      </c>
      <c r="M47" s="9">
        <v>0</v>
      </c>
      <c r="N47" s="9">
        <v>0</v>
      </c>
      <c r="O47" s="9">
        <v>0</v>
      </c>
      <c r="P47" s="10">
        <f t="shared" si="1"/>
        <v>0</v>
      </c>
      <c r="Q47" s="9">
        <v>0</v>
      </c>
      <c r="R47" s="9">
        <v>0</v>
      </c>
      <c r="S47" s="9">
        <v>0</v>
      </c>
      <c r="T47" s="9">
        <v>0</v>
      </c>
      <c r="U47" s="10">
        <f t="shared" si="2"/>
        <v>0</v>
      </c>
      <c r="V47" s="9">
        <v>0</v>
      </c>
      <c r="W47" s="9">
        <v>0</v>
      </c>
      <c r="X47" s="9">
        <v>0</v>
      </c>
      <c r="Y47" s="9">
        <v>0</v>
      </c>
      <c r="Z47" s="10">
        <f t="shared" si="3"/>
        <v>0</v>
      </c>
      <c r="AA47" s="9">
        <v>0</v>
      </c>
      <c r="AB47" s="9">
        <v>0</v>
      </c>
      <c r="AC47" s="9">
        <v>0</v>
      </c>
      <c r="AD47" s="9">
        <v>0</v>
      </c>
      <c r="AE47" s="10">
        <f t="shared" si="4"/>
        <v>0</v>
      </c>
      <c r="AF47" s="6">
        <f t="shared" si="5"/>
        <v>0</v>
      </c>
    </row>
    <row r="48" spans="1:32" ht="25.5" x14ac:dyDescent="0.2">
      <c r="A48" s="387"/>
      <c r="B48" s="23" t="s">
        <v>189</v>
      </c>
      <c r="C48" s="60" t="s">
        <v>190</v>
      </c>
      <c r="D48" s="58">
        <v>40544</v>
      </c>
      <c r="E48" s="61">
        <v>42369</v>
      </c>
      <c r="F48" s="59">
        <v>2</v>
      </c>
      <c r="G48" s="50">
        <v>0</v>
      </c>
      <c r="H48" s="51">
        <v>0</v>
      </c>
      <c r="I48" s="51">
        <v>0</v>
      </c>
      <c r="J48" s="51">
        <v>0</v>
      </c>
      <c r="K48" s="56">
        <f t="shared" si="0"/>
        <v>0</v>
      </c>
      <c r="L48" s="51">
        <v>0</v>
      </c>
      <c r="M48" s="51">
        <v>0</v>
      </c>
      <c r="N48" s="51">
        <v>0</v>
      </c>
      <c r="O48" s="51">
        <v>0</v>
      </c>
      <c r="P48" s="56">
        <f t="shared" si="1"/>
        <v>0</v>
      </c>
      <c r="Q48" s="51">
        <v>0</v>
      </c>
      <c r="R48" s="51">
        <v>0</v>
      </c>
      <c r="S48" s="51">
        <v>0</v>
      </c>
      <c r="T48" s="51">
        <v>0</v>
      </c>
      <c r="U48" s="56">
        <f t="shared" si="2"/>
        <v>0</v>
      </c>
      <c r="V48" s="51">
        <v>0</v>
      </c>
      <c r="W48" s="51">
        <v>0</v>
      </c>
      <c r="X48" s="51">
        <v>0</v>
      </c>
      <c r="Y48" s="51">
        <v>0</v>
      </c>
      <c r="Z48" s="56">
        <f t="shared" si="3"/>
        <v>0</v>
      </c>
      <c r="AA48" s="51">
        <v>0</v>
      </c>
      <c r="AB48" s="51">
        <v>0</v>
      </c>
      <c r="AC48" s="51">
        <v>0</v>
      </c>
      <c r="AD48" s="51">
        <v>0</v>
      </c>
      <c r="AE48" s="56">
        <f t="shared" si="4"/>
        <v>0</v>
      </c>
      <c r="AF48" s="52">
        <f t="shared" si="5"/>
        <v>0</v>
      </c>
    </row>
    <row r="49" spans="1:32" x14ac:dyDescent="0.2">
      <c r="A49" s="387"/>
      <c r="B49" s="23" t="s">
        <v>191</v>
      </c>
      <c r="C49" s="60" t="s">
        <v>192</v>
      </c>
      <c r="D49" s="58">
        <v>40544</v>
      </c>
      <c r="E49" s="61">
        <v>42369</v>
      </c>
      <c r="F49" s="59">
        <v>1</v>
      </c>
      <c r="G49" s="8">
        <v>0</v>
      </c>
      <c r="H49" s="9">
        <v>0</v>
      </c>
      <c r="I49" s="9">
        <v>0</v>
      </c>
      <c r="J49" s="9">
        <v>0</v>
      </c>
      <c r="K49" s="10">
        <f t="shared" si="0"/>
        <v>0</v>
      </c>
      <c r="L49" s="9">
        <v>0</v>
      </c>
      <c r="M49" s="9">
        <v>0</v>
      </c>
      <c r="N49" s="9">
        <v>0</v>
      </c>
      <c r="O49" s="9">
        <v>0</v>
      </c>
      <c r="P49" s="10">
        <f t="shared" si="1"/>
        <v>0</v>
      </c>
      <c r="Q49" s="9">
        <v>0</v>
      </c>
      <c r="R49" s="9">
        <v>0</v>
      </c>
      <c r="S49" s="9">
        <v>0</v>
      </c>
      <c r="T49" s="9">
        <v>0</v>
      </c>
      <c r="U49" s="10">
        <f t="shared" si="2"/>
        <v>0</v>
      </c>
      <c r="V49" s="9">
        <v>0</v>
      </c>
      <c r="W49" s="9">
        <v>0</v>
      </c>
      <c r="X49" s="9">
        <v>0</v>
      </c>
      <c r="Y49" s="9">
        <v>0</v>
      </c>
      <c r="Z49" s="10">
        <f t="shared" si="3"/>
        <v>0</v>
      </c>
      <c r="AA49" s="9">
        <v>0</v>
      </c>
      <c r="AB49" s="9">
        <v>0</v>
      </c>
      <c r="AC49" s="9">
        <v>0</v>
      </c>
      <c r="AD49" s="9">
        <v>0</v>
      </c>
      <c r="AE49" s="10">
        <f t="shared" si="4"/>
        <v>0</v>
      </c>
      <c r="AF49" s="6">
        <f t="shared" si="5"/>
        <v>0</v>
      </c>
    </row>
    <row r="50" spans="1:32" x14ac:dyDescent="0.2">
      <c r="A50" s="387"/>
      <c r="B50" s="23" t="s">
        <v>193</v>
      </c>
      <c r="C50" s="60" t="s">
        <v>194</v>
      </c>
      <c r="D50" s="58">
        <v>40544</v>
      </c>
      <c r="E50" s="61">
        <v>42369</v>
      </c>
      <c r="F50" s="59">
        <v>2</v>
      </c>
      <c r="G50" s="8">
        <v>0</v>
      </c>
      <c r="H50" s="9">
        <v>0</v>
      </c>
      <c r="I50" s="9">
        <v>0</v>
      </c>
      <c r="J50" s="9">
        <v>0</v>
      </c>
      <c r="K50" s="10">
        <f t="shared" si="0"/>
        <v>0</v>
      </c>
      <c r="L50" s="9">
        <v>0</v>
      </c>
      <c r="M50" s="9">
        <v>0</v>
      </c>
      <c r="N50" s="9">
        <v>0</v>
      </c>
      <c r="O50" s="9">
        <v>0</v>
      </c>
      <c r="P50" s="10">
        <f t="shared" si="1"/>
        <v>0</v>
      </c>
      <c r="Q50" s="9">
        <v>0</v>
      </c>
      <c r="R50" s="9">
        <v>0</v>
      </c>
      <c r="S50" s="9">
        <v>0</v>
      </c>
      <c r="T50" s="9">
        <v>0</v>
      </c>
      <c r="U50" s="10">
        <f t="shared" si="2"/>
        <v>0</v>
      </c>
      <c r="V50" s="9">
        <v>0</v>
      </c>
      <c r="W50" s="9">
        <v>0</v>
      </c>
      <c r="X50" s="9">
        <v>0</v>
      </c>
      <c r="Y50" s="9">
        <v>0</v>
      </c>
      <c r="Z50" s="10">
        <f t="shared" si="3"/>
        <v>0</v>
      </c>
      <c r="AA50" s="9">
        <v>0</v>
      </c>
      <c r="AB50" s="9">
        <v>0</v>
      </c>
      <c r="AC50" s="9">
        <v>0</v>
      </c>
      <c r="AD50" s="9">
        <v>0</v>
      </c>
      <c r="AE50" s="10">
        <f t="shared" si="4"/>
        <v>0</v>
      </c>
      <c r="AF50" s="6">
        <f t="shared" si="5"/>
        <v>0</v>
      </c>
    </row>
    <row r="51" spans="1:32" x14ac:dyDescent="0.2">
      <c r="A51" s="387"/>
      <c r="B51" s="23" t="s">
        <v>132</v>
      </c>
      <c r="C51" s="60" t="s">
        <v>185</v>
      </c>
      <c r="D51" s="58">
        <v>40544</v>
      </c>
      <c r="E51" s="61">
        <v>42369</v>
      </c>
      <c r="F51" s="59">
        <v>6</v>
      </c>
      <c r="G51" s="8">
        <v>0</v>
      </c>
      <c r="H51" s="9">
        <v>0</v>
      </c>
      <c r="I51" s="9">
        <v>0</v>
      </c>
      <c r="J51" s="9">
        <v>0</v>
      </c>
      <c r="K51" s="10">
        <f t="shared" si="0"/>
        <v>0</v>
      </c>
      <c r="L51" s="9">
        <v>0</v>
      </c>
      <c r="M51" s="9">
        <v>0</v>
      </c>
      <c r="N51" s="9">
        <v>0</v>
      </c>
      <c r="O51" s="9">
        <v>0</v>
      </c>
      <c r="P51" s="10">
        <f t="shared" si="1"/>
        <v>0</v>
      </c>
      <c r="Q51" s="9">
        <v>0</v>
      </c>
      <c r="R51" s="9">
        <v>0</v>
      </c>
      <c r="S51" s="9">
        <v>0</v>
      </c>
      <c r="T51" s="9">
        <v>0</v>
      </c>
      <c r="U51" s="10">
        <f t="shared" si="2"/>
        <v>0</v>
      </c>
      <c r="V51" s="9">
        <v>0</v>
      </c>
      <c r="W51" s="9">
        <v>0</v>
      </c>
      <c r="X51" s="9">
        <v>0</v>
      </c>
      <c r="Y51" s="9">
        <v>0</v>
      </c>
      <c r="Z51" s="10">
        <f t="shared" si="3"/>
        <v>0</v>
      </c>
      <c r="AA51" s="9">
        <v>0</v>
      </c>
      <c r="AB51" s="9">
        <v>0</v>
      </c>
      <c r="AC51" s="9">
        <v>0</v>
      </c>
      <c r="AD51" s="9">
        <v>0</v>
      </c>
      <c r="AE51" s="10">
        <f t="shared" si="4"/>
        <v>0</v>
      </c>
      <c r="AF51" s="6">
        <f t="shared" si="5"/>
        <v>0</v>
      </c>
    </row>
    <row r="52" spans="1:32" x14ac:dyDescent="0.2">
      <c r="A52" s="23" t="s">
        <v>29</v>
      </c>
      <c r="B52" s="57" t="s">
        <v>132</v>
      </c>
      <c r="C52" s="60" t="s">
        <v>174</v>
      </c>
      <c r="D52" s="58">
        <v>40544</v>
      </c>
      <c r="E52" s="61">
        <v>41639</v>
      </c>
      <c r="F52" s="59">
        <v>1</v>
      </c>
      <c r="G52" s="8">
        <v>0</v>
      </c>
      <c r="H52" s="9">
        <v>0</v>
      </c>
      <c r="I52" s="9">
        <v>0</v>
      </c>
      <c r="J52" s="9">
        <v>0</v>
      </c>
      <c r="K52" s="10">
        <f t="shared" si="0"/>
        <v>0</v>
      </c>
      <c r="L52" s="9">
        <v>0</v>
      </c>
      <c r="M52" s="9">
        <v>0</v>
      </c>
      <c r="N52" s="9">
        <v>0</v>
      </c>
      <c r="O52" s="9">
        <v>0</v>
      </c>
      <c r="P52" s="10">
        <f t="shared" si="1"/>
        <v>0</v>
      </c>
      <c r="Q52" s="9">
        <v>0</v>
      </c>
      <c r="R52" s="9">
        <v>0</v>
      </c>
      <c r="S52" s="9">
        <v>0</v>
      </c>
      <c r="T52" s="9">
        <v>0</v>
      </c>
      <c r="U52" s="10">
        <f t="shared" si="2"/>
        <v>0</v>
      </c>
      <c r="V52" s="10">
        <v>0</v>
      </c>
      <c r="W52" s="10">
        <v>0</v>
      </c>
      <c r="X52" s="10">
        <v>0</v>
      </c>
      <c r="Y52" s="10">
        <v>0</v>
      </c>
      <c r="Z52" s="10">
        <f t="shared" si="3"/>
        <v>0</v>
      </c>
      <c r="AA52" s="10">
        <v>0</v>
      </c>
      <c r="AB52" s="10">
        <v>0</v>
      </c>
      <c r="AC52" s="10">
        <v>0</v>
      </c>
      <c r="AD52" s="10">
        <v>0</v>
      </c>
      <c r="AE52" s="10">
        <f t="shared" si="4"/>
        <v>0</v>
      </c>
      <c r="AF52" s="6">
        <f t="shared" si="5"/>
        <v>0</v>
      </c>
    </row>
    <row r="53" spans="1:32" x14ac:dyDescent="0.2">
      <c r="A53" s="23" t="s">
        <v>136</v>
      </c>
      <c r="B53" s="57" t="s">
        <v>132</v>
      </c>
      <c r="C53" s="60" t="s">
        <v>175</v>
      </c>
      <c r="D53" s="58">
        <v>40544</v>
      </c>
      <c r="E53" s="61">
        <v>41639</v>
      </c>
      <c r="F53" s="59">
        <v>2</v>
      </c>
      <c r="G53" s="8">
        <v>0</v>
      </c>
      <c r="H53" s="9">
        <v>0</v>
      </c>
      <c r="I53" s="9">
        <v>0</v>
      </c>
      <c r="J53" s="9">
        <v>0</v>
      </c>
      <c r="K53" s="10">
        <f t="shared" si="0"/>
        <v>0</v>
      </c>
      <c r="L53" s="9">
        <v>0</v>
      </c>
      <c r="M53" s="9">
        <v>0</v>
      </c>
      <c r="N53" s="9">
        <v>0</v>
      </c>
      <c r="O53" s="9">
        <v>0</v>
      </c>
      <c r="P53" s="10">
        <f t="shared" si="1"/>
        <v>0</v>
      </c>
      <c r="Q53" s="9">
        <v>0</v>
      </c>
      <c r="R53" s="9">
        <v>0</v>
      </c>
      <c r="S53" s="9">
        <v>0</v>
      </c>
      <c r="T53" s="9">
        <v>0</v>
      </c>
      <c r="U53" s="10">
        <f t="shared" si="2"/>
        <v>0</v>
      </c>
      <c r="V53" s="10">
        <v>0</v>
      </c>
      <c r="W53" s="10">
        <v>0</v>
      </c>
      <c r="X53" s="10">
        <v>0</v>
      </c>
      <c r="Y53" s="10">
        <v>0</v>
      </c>
      <c r="Z53" s="10">
        <f t="shared" si="3"/>
        <v>0</v>
      </c>
      <c r="AA53" s="10">
        <v>0</v>
      </c>
      <c r="AB53" s="10">
        <v>0</v>
      </c>
      <c r="AC53" s="10">
        <v>0</v>
      </c>
      <c r="AD53" s="10">
        <v>0</v>
      </c>
      <c r="AE53" s="10">
        <f t="shared" si="4"/>
        <v>0</v>
      </c>
      <c r="AF53" s="6">
        <f t="shared" si="5"/>
        <v>0</v>
      </c>
    </row>
    <row r="54" spans="1:32" x14ac:dyDescent="0.2">
      <c r="A54" s="387" t="s">
        <v>30</v>
      </c>
      <c r="B54" s="388" t="s">
        <v>132</v>
      </c>
      <c r="C54" s="60" t="s">
        <v>195</v>
      </c>
      <c r="D54" s="58">
        <v>40544</v>
      </c>
      <c r="E54" s="61">
        <v>41639</v>
      </c>
      <c r="F54" s="59">
        <v>1</v>
      </c>
      <c r="G54" s="8">
        <v>0</v>
      </c>
      <c r="H54" s="9">
        <v>0</v>
      </c>
      <c r="I54" s="9">
        <v>0</v>
      </c>
      <c r="J54" s="9">
        <v>0</v>
      </c>
      <c r="K54" s="10">
        <f t="shared" si="0"/>
        <v>0</v>
      </c>
      <c r="L54" s="9">
        <v>0</v>
      </c>
      <c r="M54" s="9">
        <v>0</v>
      </c>
      <c r="N54" s="9">
        <v>0</v>
      </c>
      <c r="O54" s="9">
        <v>0</v>
      </c>
      <c r="P54" s="10">
        <f t="shared" si="1"/>
        <v>0</v>
      </c>
      <c r="Q54" s="9">
        <v>0</v>
      </c>
      <c r="R54" s="9">
        <v>0</v>
      </c>
      <c r="S54" s="9">
        <v>0</v>
      </c>
      <c r="T54" s="9">
        <v>0</v>
      </c>
      <c r="U54" s="10">
        <f t="shared" si="2"/>
        <v>0</v>
      </c>
      <c r="V54" s="10">
        <v>0</v>
      </c>
      <c r="W54" s="10">
        <v>0</v>
      </c>
      <c r="X54" s="10">
        <v>0</v>
      </c>
      <c r="Y54" s="10">
        <v>0</v>
      </c>
      <c r="Z54" s="10">
        <f t="shared" si="3"/>
        <v>0</v>
      </c>
      <c r="AA54" s="10">
        <v>0</v>
      </c>
      <c r="AB54" s="10">
        <v>0</v>
      </c>
      <c r="AC54" s="10">
        <v>0</v>
      </c>
      <c r="AD54" s="10">
        <v>0</v>
      </c>
      <c r="AE54" s="10">
        <f t="shared" si="4"/>
        <v>0</v>
      </c>
      <c r="AF54" s="6">
        <f t="shared" si="5"/>
        <v>0</v>
      </c>
    </row>
    <row r="55" spans="1:32" x14ac:dyDescent="0.2">
      <c r="A55" s="387"/>
      <c r="B55" s="388"/>
      <c r="C55" s="60" t="s">
        <v>196</v>
      </c>
      <c r="D55" s="58">
        <v>40544</v>
      </c>
      <c r="E55" s="61">
        <v>41639</v>
      </c>
      <c r="F55" s="59">
        <v>2</v>
      </c>
      <c r="G55" s="8">
        <v>0</v>
      </c>
      <c r="H55" s="9">
        <v>0</v>
      </c>
      <c r="I55" s="9">
        <v>0</v>
      </c>
      <c r="J55" s="9">
        <v>0</v>
      </c>
      <c r="K55" s="10">
        <f t="shared" si="0"/>
        <v>0</v>
      </c>
      <c r="L55" s="9">
        <v>0</v>
      </c>
      <c r="M55" s="9">
        <v>0</v>
      </c>
      <c r="N55" s="9">
        <v>0</v>
      </c>
      <c r="O55" s="9">
        <v>0</v>
      </c>
      <c r="P55" s="10">
        <f t="shared" si="1"/>
        <v>0</v>
      </c>
      <c r="Q55" s="9">
        <v>0</v>
      </c>
      <c r="R55" s="9">
        <v>0</v>
      </c>
      <c r="S55" s="9">
        <v>0</v>
      </c>
      <c r="T55" s="9">
        <v>0</v>
      </c>
      <c r="U55" s="10">
        <f t="shared" si="2"/>
        <v>0</v>
      </c>
      <c r="V55" s="10">
        <v>0</v>
      </c>
      <c r="W55" s="10">
        <v>0</v>
      </c>
      <c r="X55" s="10">
        <v>0</v>
      </c>
      <c r="Y55" s="10">
        <v>0</v>
      </c>
      <c r="Z55" s="10">
        <f t="shared" si="3"/>
        <v>0</v>
      </c>
      <c r="AA55" s="10">
        <v>0</v>
      </c>
      <c r="AB55" s="10">
        <v>0</v>
      </c>
      <c r="AC55" s="10">
        <v>0</v>
      </c>
      <c r="AD55" s="10">
        <v>0</v>
      </c>
      <c r="AE55" s="10">
        <f t="shared" si="4"/>
        <v>0</v>
      </c>
      <c r="AF55" s="6">
        <f t="shared" si="5"/>
        <v>0</v>
      </c>
    </row>
    <row r="56" spans="1:32" x14ac:dyDescent="0.2">
      <c r="A56" s="387"/>
      <c r="B56" s="388"/>
      <c r="C56" s="60" t="s">
        <v>174</v>
      </c>
      <c r="D56" s="58">
        <v>40544</v>
      </c>
      <c r="E56" s="61">
        <v>41639</v>
      </c>
      <c r="F56" s="59">
        <v>3</v>
      </c>
      <c r="G56" s="8">
        <v>0</v>
      </c>
      <c r="H56" s="9">
        <v>0</v>
      </c>
      <c r="I56" s="9">
        <v>0</v>
      </c>
      <c r="J56" s="9">
        <v>0</v>
      </c>
      <c r="K56" s="10">
        <f t="shared" si="0"/>
        <v>0</v>
      </c>
      <c r="L56" s="9">
        <v>0</v>
      </c>
      <c r="M56" s="9">
        <v>0</v>
      </c>
      <c r="N56" s="9">
        <v>0</v>
      </c>
      <c r="O56" s="9">
        <v>0</v>
      </c>
      <c r="P56" s="10">
        <f t="shared" si="1"/>
        <v>0</v>
      </c>
      <c r="Q56" s="9">
        <v>0</v>
      </c>
      <c r="R56" s="9">
        <v>0</v>
      </c>
      <c r="S56" s="9">
        <v>0</v>
      </c>
      <c r="T56" s="9">
        <v>0</v>
      </c>
      <c r="U56" s="10">
        <f t="shared" si="2"/>
        <v>0</v>
      </c>
      <c r="V56" s="10">
        <v>0</v>
      </c>
      <c r="W56" s="10">
        <v>0</v>
      </c>
      <c r="X56" s="10">
        <v>0</v>
      </c>
      <c r="Y56" s="10">
        <v>0</v>
      </c>
      <c r="Z56" s="10">
        <f t="shared" si="3"/>
        <v>0</v>
      </c>
      <c r="AA56" s="10">
        <v>0</v>
      </c>
      <c r="AB56" s="10">
        <v>0</v>
      </c>
      <c r="AC56" s="10">
        <v>0</v>
      </c>
      <c r="AD56" s="10">
        <v>0</v>
      </c>
      <c r="AE56" s="10">
        <f t="shared" si="4"/>
        <v>0</v>
      </c>
      <c r="AF56" s="6">
        <f t="shared" si="5"/>
        <v>0</v>
      </c>
    </row>
    <row r="57" spans="1:32" x14ac:dyDescent="0.2">
      <c r="A57" s="23" t="s">
        <v>3</v>
      </c>
      <c r="B57" s="57" t="s">
        <v>132</v>
      </c>
      <c r="C57" s="60" t="s">
        <v>175</v>
      </c>
      <c r="D57" s="58">
        <v>40544</v>
      </c>
      <c r="E57" s="61">
        <v>41639</v>
      </c>
      <c r="F57" s="59">
        <v>1</v>
      </c>
      <c r="G57" s="8">
        <v>0</v>
      </c>
      <c r="H57" s="9">
        <v>0</v>
      </c>
      <c r="I57" s="9">
        <v>0</v>
      </c>
      <c r="J57" s="9">
        <v>0</v>
      </c>
      <c r="K57" s="10">
        <f t="shared" si="0"/>
        <v>0</v>
      </c>
      <c r="L57" s="9">
        <v>0</v>
      </c>
      <c r="M57" s="9">
        <v>0</v>
      </c>
      <c r="N57" s="9">
        <v>0</v>
      </c>
      <c r="O57" s="9">
        <v>0</v>
      </c>
      <c r="P57" s="10">
        <f t="shared" si="1"/>
        <v>0</v>
      </c>
      <c r="Q57" s="9">
        <v>0</v>
      </c>
      <c r="R57" s="9">
        <v>0</v>
      </c>
      <c r="S57" s="9">
        <v>0</v>
      </c>
      <c r="T57" s="9">
        <v>0</v>
      </c>
      <c r="U57" s="10">
        <f t="shared" si="2"/>
        <v>0</v>
      </c>
      <c r="V57" s="10">
        <v>0</v>
      </c>
      <c r="W57" s="10">
        <v>0</v>
      </c>
      <c r="X57" s="10">
        <v>0</v>
      </c>
      <c r="Y57" s="10">
        <v>0</v>
      </c>
      <c r="Z57" s="10">
        <f t="shared" si="3"/>
        <v>0</v>
      </c>
      <c r="AA57" s="10">
        <v>0</v>
      </c>
      <c r="AB57" s="10">
        <v>0</v>
      </c>
      <c r="AC57" s="10">
        <v>0</v>
      </c>
      <c r="AD57" s="10">
        <v>0</v>
      </c>
      <c r="AE57" s="10">
        <f t="shared" si="4"/>
        <v>0</v>
      </c>
      <c r="AF57" s="6">
        <f t="shared" si="5"/>
        <v>0</v>
      </c>
    </row>
    <row r="58" spans="1:32" x14ac:dyDescent="0.2">
      <c r="A58" s="23" t="s">
        <v>31</v>
      </c>
      <c r="B58" s="57" t="s">
        <v>132</v>
      </c>
      <c r="C58" s="60" t="s">
        <v>174</v>
      </c>
      <c r="D58" s="58">
        <v>40544</v>
      </c>
      <c r="E58" s="61">
        <v>41639</v>
      </c>
      <c r="F58" s="59">
        <v>1</v>
      </c>
      <c r="G58" s="8">
        <v>0</v>
      </c>
      <c r="H58" s="9">
        <v>0</v>
      </c>
      <c r="I58" s="9">
        <v>0</v>
      </c>
      <c r="J58" s="9">
        <v>0</v>
      </c>
      <c r="K58" s="10">
        <f t="shared" si="0"/>
        <v>0</v>
      </c>
      <c r="L58" s="9">
        <v>0</v>
      </c>
      <c r="M58" s="9">
        <v>0</v>
      </c>
      <c r="N58" s="9">
        <v>0</v>
      </c>
      <c r="O58" s="9">
        <v>0</v>
      </c>
      <c r="P58" s="10">
        <f t="shared" si="1"/>
        <v>0</v>
      </c>
      <c r="Q58" s="9">
        <v>0</v>
      </c>
      <c r="R58" s="9">
        <v>0</v>
      </c>
      <c r="S58" s="9">
        <v>0</v>
      </c>
      <c r="T58" s="9">
        <v>0</v>
      </c>
      <c r="U58" s="10">
        <f t="shared" si="2"/>
        <v>0</v>
      </c>
      <c r="V58" s="10">
        <v>0</v>
      </c>
      <c r="W58" s="10">
        <v>0</v>
      </c>
      <c r="X58" s="10">
        <v>0</v>
      </c>
      <c r="Y58" s="10">
        <v>0</v>
      </c>
      <c r="Z58" s="10">
        <f t="shared" si="3"/>
        <v>0</v>
      </c>
      <c r="AA58" s="10">
        <v>0</v>
      </c>
      <c r="AB58" s="10">
        <v>0</v>
      </c>
      <c r="AC58" s="10">
        <v>0</v>
      </c>
      <c r="AD58" s="10">
        <v>0</v>
      </c>
      <c r="AE58" s="10">
        <f t="shared" si="4"/>
        <v>0</v>
      </c>
      <c r="AF58" s="6">
        <f t="shared" si="5"/>
        <v>0</v>
      </c>
    </row>
    <row r="59" spans="1:32" x14ac:dyDescent="0.2">
      <c r="A59" s="23" t="s">
        <v>32</v>
      </c>
      <c r="B59" s="57" t="s">
        <v>132</v>
      </c>
      <c r="C59" s="60" t="s">
        <v>174</v>
      </c>
      <c r="D59" s="58">
        <v>40544</v>
      </c>
      <c r="E59" s="61">
        <v>41639</v>
      </c>
      <c r="F59" s="59">
        <v>1</v>
      </c>
      <c r="G59" s="8">
        <v>0</v>
      </c>
      <c r="H59" s="9">
        <v>0</v>
      </c>
      <c r="I59" s="9">
        <v>0</v>
      </c>
      <c r="J59" s="9">
        <v>0</v>
      </c>
      <c r="K59" s="10">
        <f t="shared" si="0"/>
        <v>0</v>
      </c>
      <c r="L59" s="9">
        <v>0</v>
      </c>
      <c r="M59" s="9">
        <v>0</v>
      </c>
      <c r="N59" s="9">
        <v>0</v>
      </c>
      <c r="O59" s="9">
        <v>0</v>
      </c>
      <c r="P59" s="10">
        <f t="shared" si="1"/>
        <v>0</v>
      </c>
      <c r="Q59" s="9">
        <v>0</v>
      </c>
      <c r="R59" s="9">
        <v>0</v>
      </c>
      <c r="S59" s="9">
        <v>0</v>
      </c>
      <c r="T59" s="9">
        <v>0</v>
      </c>
      <c r="U59" s="10">
        <f t="shared" si="2"/>
        <v>0</v>
      </c>
      <c r="V59" s="10">
        <v>0</v>
      </c>
      <c r="W59" s="10">
        <v>0</v>
      </c>
      <c r="X59" s="10">
        <v>0</v>
      </c>
      <c r="Y59" s="10">
        <v>0</v>
      </c>
      <c r="Z59" s="10">
        <f t="shared" si="3"/>
        <v>0</v>
      </c>
      <c r="AA59" s="10">
        <v>0</v>
      </c>
      <c r="AB59" s="10">
        <v>0</v>
      </c>
      <c r="AC59" s="10">
        <v>0</v>
      </c>
      <c r="AD59" s="10">
        <v>0</v>
      </c>
      <c r="AE59" s="10">
        <f t="shared" si="4"/>
        <v>0</v>
      </c>
      <c r="AF59" s="6">
        <f t="shared" si="5"/>
        <v>0</v>
      </c>
    </row>
    <row r="60" spans="1:32" x14ac:dyDescent="0.2">
      <c r="A60" s="23" t="s">
        <v>137</v>
      </c>
      <c r="B60" s="57" t="s">
        <v>132</v>
      </c>
      <c r="C60" s="60" t="s">
        <v>175</v>
      </c>
      <c r="D60" s="58">
        <v>40544</v>
      </c>
      <c r="E60" s="61">
        <v>41639</v>
      </c>
      <c r="F60" s="59">
        <v>1</v>
      </c>
      <c r="G60" s="8">
        <v>0</v>
      </c>
      <c r="H60" s="9">
        <v>0</v>
      </c>
      <c r="I60" s="9">
        <v>0</v>
      </c>
      <c r="J60" s="9">
        <v>0</v>
      </c>
      <c r="K60" s="10">
        <f t="shared" si="0"/>
        <v>0</v>
      </c>
      <c r="L60" s="9">
        <v>0</v>
      </c>
      <c r="M60" s="9">
        <v>0</v>
      </c>
      <c r="N60" s="9">
        <v>0</v>
      </c>
      <c r="O60" s="9">
        <v>0</v>
      </c>
      <c r="P60" s="10">
        <f t="shared" si="1"/>
        <v>0</v>
      </c>
      <c r="Q60" s="9">
        <v>0</v>
      </c>
      <c r="R60" s="9">
        <v>0</v>
      </c>
      <c r="S60" s="9">
        <v>0</v>
      </c>
      <c r="T60" s="9">
        <v>0</v>
      </c>
      <c r="U60" s="10">
        <f t="shared" si="2"/>
        <v>0</v>
      </c>
      <c r="V60" s="10">
        <v>0</v>
      </c>
      <c r="W60" s="10">
        <v>0</v>
      </c>
      <c r="X60" s="10">
        <v>0</v>
      </c>
      <c r="Y60" s="10">
        <v>0</v>
      </c>
      <c r="Z60" s="10">
        <f t="shared" si="3"/>
        <v>0</v>
      </c>
      <c r="AA60" s="10">
        <v>0</v>
      </c>
      <c r="AB60" s="10">
        <v>0</v>
      </c>
      <c r="AC60" s="10">
        <v>0</v>
      </c>
      <c r="AD60" s="10">
        <v>0</v>
      </c>
      <c r="AE60" s="10">
        <f t="shared" si="4"/>
        <v>0</v>
      </c>
      <c r="AF60" s="6">
        <f t="shared" si="5"/>
        <v>0</v>
      </c>
    </row>
    <row r="61" spans="1:32" x14ac:dyDescent="0.2">
      <c r="A61" s="23" t="s">
        <v>138</v>
      </c>
      <c r="B61" s="57" t="s">
        <v>132</v>
      </c>
      <c r="C61" s="60" t="s">
        <v>174</v>
      </c>
      <c r="D61" s="58">
        <v>40544</v>
      </c>
      <c r="E61" s="61">
        <v>41639</v>
      </c>
      <c r="F61" s="59">
        <v>1</v>
      </c>
      <c r="G61" s="8">
        <v>0</v>
      </c>
      <c r="H61" s="9">
        <v>0</v>
      </c>
      <c r="I61" s="9">
        <v>0</v>
      </c>
      <c r="J61" s="9">
        <v>0</v>
      </c>
      <c r="K61" s="10">
        <f t="shared" si="0"/>
        <v>0</v>
      </c>
      <c r="L61" s="9">
        <v>0</v>
      </c>
      <c r="M61" s="9">
        <v>0</v>
      </c>
      <c r="N61" s="9">
        <v>0</v>
      </c>
      <c r="O61" s="9">
        <v>0</v>
      </c>
      <c r="P61" s="10">
        <f t="shared" si="1"/>
        <v>0</v>
      </c>
      <c r="Q61" s="9">
        <v>0</v>
      </c>
      <c r="R61" s="9">
        <v>0</v>
      </c>
      <c r="S61" s="9">
        <v>0</v>
      </c>
      <c r="T61" s="9">
        <v>0</v>
      </c>
      <c r="U61" s="10">
        <f t="shared" si="2"/>
        <v>0</v>
      </c>
      <c r="V61" s="10">
        <v>0</v>
      </c>
      <c r="W61" s="10">
        <v>0</v>
      </c>
      <c r="X61" s="10">
        <v>0</v>
      </c>
      <c r="Y61" s="10">
        <v>0</v>
      </c>
      <c r="Z61" s="10">
        <f t="shared" si="3"/>
        <v>0</v>
      </c>
      <c r="AA61" s="10">
        <v>0</v>
      </c>
      <c r="AB61" s="10">
        <v>0</v>
      </c>
      <c r="AC61" s="10">
        <v>0</v>
      </c>
      <c r="AD61" s="10">
        <v>0</v>
      </c>
      <c r="AE61" s="10">
        <f t="shared" si="4"/>
        <v>0</v>
      </c>
      <c r="AF61" s="6">
        <f t="shared" si="5"/>
        <v>0</v>
      </c>
    </row>
    <row r="62" spans="1:32" x14ac:dyDescent="0.2">
      <c r="A62" s="387" t="s">
        <v>33</v>
      </c>
      <c r="B62" s="388" t="s">
        <v>132</v>
      </c>
      <c r="C62" s="60" t="s">
        <v>197</v>
      </c>
      <c r="D62" s="58">
        <v>40544</v>
      </c>
      <c r="E62" s="61">
        <v>41639</v>
      </c>
      <c r="F62" s="59">
        <v>2</v>
      </c>
      <c r="G62" s="8">
        <v>0</v>
      </c>
      <c r="H62" s="9">
        <v>0</v>
      </c>
      <c r="I62" s="9">
        <v>0</v>
      </c>
      <c r="J62" s="9">
        <v>0</v>
      </c>
      <c r="K62" s="10">
        <f t="shared" si="0"/>
        <v>0</v>
      </c>
      <c r="L62" s="9">
        <v>0</v>
      </c>
      <c r="M62" s="9">
        <v>0</v>
      </c>
      <c r="N62" s="9">
        <v>0</v>
      </c>
      <c r="O62" s="9">
        <v>0</v>
      </c>
      <c r="P62" s="10">
        <f t="shared" si="1"/>
        <v>0</v>
      </c>
      <c r="Q62" s="9">
        <v>0</v>
      </c>
      <c r="R62" s="9">
        <v>0</v>
      </c>
      <c r="S62" s="9">
        <v>0</v>
      </c>
      <c r="T62" s="9">
        <v>0</v>
      </c>
      <c r="U62" s="10">
        <f t="shared" si="2"/>
        <v>0</v>
      </c>
      <c r="V62" s="10">
        <v>0</v>
      </c>
      <c r="W62" s="10">
        <v>0</v>
      </c>
      <c r="X62" s="10">
        <v>0</v>
      </c>
      <c r="Y62" s="10">
        <v>0</v>
      </c>
      <c r="Z62" s="10">
        <f t="shared" si="3"/>
        <v>0</v>
      </c>
      <c r="AA62" s="10">
        <v>0</v>
      </c>
      <c r="AB62" s="10">
        <v>0</v>
      </c>
      <c r="AC62" s="10">
        <v>0</v>
      </c>
      <c r="AD62" s="10">
        <v>0</v>
      </c>
      <c r="AE62" s="10">
        <f t="shared" si="4"/>
        <v>0</v>
      </c>
      <c r="AF62" s="6">
        <f t="shared" si="5"/>
        <v>0</v>
      </c>
    </row>
    <row r="63" spans="1:32" x14ac:dyDescent="0.2">
      <c r="A63" s="387"/>
      <c r="B63" s="388"/>
      <c r="C63" s="60" t="s">
        <v>175</v>
      </c>
      <c r="D63" s="58">
        <v>40544</v>
      </c>
      <c r="E63" s="61">
        <v>41639</v>
      </c>
      <c r="F63" s="59">
        <v>1</v>
      </c>
      <c r="G63" s="8">
        <v>0</v>
      </c>
      <c r="H63" s="9">
        <v>0</v>
      </c>
      <c r="I63" s="9">
        <v>0</v>
      </c>
      <c r="J63" s="9">
        <v>0</v>
      </c>
      <c r="K63" s="10">
        <f t="shared" si="0"/>
        <v>0</v>
      </c>
      <c r="L63" s="9">
        <v>0</v>
      </c>
      <c r="M63" s="9">
        <v>0</v>
      </c>
      <c r="N63" s="9">
        <v>0</v>
      </c>
      <c r="O63" s="9">
        <v>0</v>
      </c>
      <c r="P63" s="10">
        <f t="shared" si="1"/>
        <v>0</v>
      </c>
      <c r="Q63" s="9">
        <v>0</v>
      </c>
      <c r="R63" s="9">
        <v>0</v>
      </c>
      <c r="S63" s="9">
        <v>0</v>
      </c>
      <c r="T63" s="9">
        <v>0</v>
      </c>
      <c r="U63" s="10">
        <f t="shared" si="2"/>
        <v>0</v>
      </c>
      <c r="V63" s="10">
        <v>0</v>
      </c>
      <c r="W63" s="10">
        <v>0</v>
      </c>
      <c r="X63" s="10">
        <v>0</v>
      </c>
      <c r="Y63" s="10">
        <v>0</v>
      </c>
      <c r="Z63" s="10">
        <f t="shared" si="3"/>
        <v>0</v>
      </c>
      <c r="AA63" s="10">
        <v>0</v>
      </c>
      <c r="AB63" s="10">
        <v>0</v>
      </c>
      <c r="AC63" s="10">
        <v>0</v>
      </c>
      <c r="AD63" s="10">
        <v>0</v>
      </c>
      <c r="AE63" s="10">
        <f t="shared" si="4"/>
        <v>0</v>
      </c>
      <c r="AF63" s="6">
        <f t="shared" si="5"/>
        <v>0</v>
      </c>
    </row>
    <row r="64" spans="1:32" x14ac:dyDescent="0.2">
      <c r="A64" s="23" t="s">
        <v>34</v>
      </c>
      <c r="B64" s="57" t="s">
        <v>132</v>
      </c>
      <c r="C64" s="60" t="s">
        <v>174</v>
      </c>
      <c r="D64" s="58">
        <v>40544</v>
      </c>
      <c r="E64" s="61">
        <v>41639</v>
      </c>
      <c r="F64" s="59">
        <v>1</v>
      </c>
      <c r="G64" s="8">
        <v>0</v>
      </c>
      <c r="H64" s="9">
        <v>0</v>
      </c>
      <c r="I64" s="9">
        <v>0</v>
      </c>
      <c r="J64" s="9">
        <v>0</v>
      </c>
      <c r="K64" s="10">
        <f t="shared" si="0"/>
        <v>0</v>
      </c>
      <c r="L64" s="9">
        <v>0</v>
      </c>
      <c r="M64" s="9">
        <v>0</v>
      </c>
      <c r="N64" s="9">
        <v>0</v>
      </c>
      <c r="O64" s="9">
        <v>0</v>
      </c>
      <c r="P64" s="10">
        <f t="shared" si="1"/>
        <v>0</v>
      </c>
      <c r="Q64" s="9">
        <v>0</v>
      </c>
      <c r="R64" s="9">
        <v>0</v>
      </c>
      <c r="S64" s="9">
        <v>0</v>
      </c>
      <c r="T64" s="9">
        <v>0</v>
      </c>
      <c r="U64" s="10">
        <f t="shared" si="2"/>
        <v>0</v>
      </c>
      <c r="V64" s="10">
        <v>0</v>
      </c>
      <c r="W64" s="10">
        <v>0</v>
      </c>
      <c r="X64" s="10">
        <v>0</v>
      </c>
      <c r="Y64" s="10">
        <v>0</v>
      </c>
      <c r="Z64" s="10">
        <f t="shared" si="3"/>
        <v>0</v>
      </c>
      <c r="AA64" s="10">
        <v>0</v>
      </c>
      <c r="AB64" s="10">
        <v>0</v>
      </c>
      <c r="AC64" s="10">
        <v>0</v>
      </c>
      <c r="AD64" s="10">
        <v>0</v>
      </c>
      <c r="AE64" s="10">
        <f t="shared" si="4"/>
        <v>0</v>
      </c>
      <c r="AF64" s="6">
        <f t="shared" si="5"/>
        <v>0</v>
      </c>
    </row>
    <row r="65" spans="1:32" x14ac:dyDescent="0.2">
      <c r="A65" s="23" t="s">
        <v>35</v>
      </c>
      <c r="B65" s="57" t="s">
        <v>132</v>
      </c>
      <c r="C65" s="60" t="s">
        <v>174</v>
      </c>
      <c r="D65" s="58">
        <v>40544</v>
      </c>
      <c r="E65" s="61">
        <v>41639</v>
      </c>
      <c r="F65" s="59">
        <v>1</v>
      </c>
      <c r="G65" s="8">
        <v>0</v>
      </c>
      <c r="H65" s="9">
        <v>0</v>
      </c>
      <c r="I65" s="9">
        <v>0</v>
      </c>
      <c r="J65" s="9">
        <v>0</v>
      </c>
      <c r="K65" s="10">
        <f t="shared" si="0"/>
        <v>0</v>
      </c>
      <c r="L65" s="9">
        <v>0</v>
      </c>
      <c r="M65" s="9">
        <v>0</v>
      </c>
      <c r="N65" s="9">
        <v>0</v>
      </c>
      <c r="O65" s="9">
        <v>0</v>
      </c>
      <c r="P65" s="10">
        <f t="shared" si="1"/>
        <v>0</v>
      </c>
      <c r="Q65" s="9">
        <v>0</v>
      </c>
      <c r="R65" s="9">
        <v>0</v>
      </c>
      <c r="S65" s="9">
        <v>0</v>
      </c>
      <c r="T65" s="9">
        <v>0</v>
      </c>
      <c r="U65" s="10">
        <f t="shared" si="2"/>
        <v>0</v>
      </c>
      <c r="V65" s="10">
        <v>0</v>
      </c>
      <c r="W65" s="10">
        <v>0</v>
      </c>
      <c r="X65" s="10">
        <v>0</v>
      </c>
      <c r="Y65" s="10">
        <v>0</v>
      </c>
      <c r="Z65" s="10">
        <f t="shared" si="3"/>
        <v>0</v>
      </c>
      <c r="AA65" s="10">
        <v>0</v>
      </c>
      <c r="AB65" s="10">
        <v>0</v>
      </c>
      <c r="AC65" s="10">
        <v>0</v>
      </c>
      <c r="AD65" s="10">
        <v>0</v>
      </c>
      <c r="AE65" s="10">
        <f t="shared" si="4"/>
        <v>0</v>
      </c>
      <c r="AF65" s="6">
        <f t="shared" si="5"/>
        <v>0</v>
      </c>
    </row>
    <row r="66" spans="1:32" x14ac:dyDescent="0.2">
      <c r="A66" s="23" t="s">
        <v>36</v>
      </c>
      <c r="B66" s="57" t="s">
        <v>132</v>
      </c>
      <c r="C66" s="60" t="s">
        <v>139</v>
      </c>
      <c r="D66" s="58">
        <v>40544</v>
      </c>
      <c r="E66" s="61">
        <v>41639</v>
      </c>
      <c r="F66" s="59">
        <v>1</v>
      </c>
      <c r="G66" s="8">
        <v>0</v>
      </c>
      <c r="H66" s="9">
        <v>0</v>
      </c>
      <c r="I66" s="9">
        <v>0</v>
      </c>
      <c r="J66" s="9">
        <v>0</v>
      </c>
      <c r="K66" s="10">
        <f t="shared" si="0"/>
        <v>0</v>
      </c>
      <c r="L66" s="9">
        <v>0</v>
      </c>
      <c r="M66" s="9">
        <v>0</v>
      </c>
      <c r="N66" s="9">
        <v>0</v>
      </c>
      <c r="O66" s="9">
        <v>0</v>
      </c>
      <c r="P66" s="10">
        <f t="shared" si="1"/>
        <v>0</v>
      </c>
      <c r="Q66" s="9">
        <v>0</v>
      </c>
      <c r="R66" s="9">
        <v>0</v>
      </c>
      <c r="S66" s="9">
        <v>0</v>
      </c>
      <c r="T66" s="9">
        <v>0</v>
      </c>
      <c r="U66" s="10">
        <f t="shared" si="2"/>
        <v>0</v>
      </c>
      <c r="V66" s="10">
        <v>0</v>
      </c>
      <c r="W66" s="10">
        <v>0</v>
      </c>
      <c r="X66" s="10">
        <v>0</v>
      </c>
      <c r="Y66" s="10">
        <v>0</v>
      </c>
      <c r="Z66" s="10">
        <f t="shared" si="3"/>
        <v>0</v>
      </c>
      <c r="AA66" s="10">
        <v>0</v>
      </c>
      <c r="AB66" s="10">
        <v>0</v>
      </c>
      <c r="AC66" s="10">
        <v>0</v>
      </c>
      <c r="AD66" s="10">
        <v>0</v>
      </c>
      <c r="AE66" s="10">
        <f t="shared" si="4"/>
        <v>0</v>
      </c>
      <c r="AF66" s="6">
        <f t="shared" si="5"/>
        <v>0</v>
      </c>
    </row>
    <row r="67" spans="1:32" x14ac:dyDescent="0.2">
      <c r="A67" s="23" t="s">
        <v>37</v>
      </c>
      <c r="B67" s="57" t="s">
        <v>132</v>
      </c>
      <c r="C67" s="60" t="s">
        <v>175</v>
      </c>
      <c r="D67" s="58">
        <v>40544</v>
      </c>
      <c r="E67" s="61">
        <v>41639</v>
      </c>
      <c r="F67" s="59">
        <v>1</v>
      </c>
      <c r="G67" s="8">
        <v>0</v>
      </c>
      <c r="H67" s="9">
        <v>0</v>
      </c>
      <c r="I67" s="9">
        <v>0</v>
      </c>
      <c r="J67" s="9">
        <v>0</v>
      </c>
      <c r="K67" s="10">
        <f t="shared" si="0"/>
        <v>0</v>
      </c>
      <c r="L67" s="9">
        <v>0</v>
      </c>
      <c r="M67" s="9">
        <v>0</v>
      </c>
      <c r="N67" s="9">
        <v>0</v>
      </c>
      <c r="O67" s="9">
        <v>0</v>
      </c>
      <c r="P67" s="10">
        <f t="shared" si="1"/>
        <v>0</v>
      </c>
      <c r="Q67" s="9">
        <v>0</v>
      </c>
      <c r="R67" s="9">
        <v>0</v>
      </c>
      <c r="S67" s="9">
        <v>0</v>
      </c>
      <c r="T67" s="9">
        <v>0</v>
      </c>
      <c r="U67" s="10">
        <f t="shared" si="2"/>
        <v>0</v>
      </c>
      <c r="V67" s="10">
        <v>0</v>
      </c>
      <c r="W67" s="10">
        <v>0</v>
      </c>
      <c r="X67" s="10">
        <v>0</v>
      </c>
      <c r="Y67" s="10">
        <v>0</v>
      </c>
      <c r="Z67" s="10">
        <f t="shared" si="3"/>
        <v>0</v>
      </c>
      <c r="AA67" s="10">
        <v>0</v>
      </c>
      <c r="AB67" s="10">
        <v>0</v>
      </c>
      <c r="AC67" s="10">
        <v>0</v>
      </c>
      <c r="AD67" s="10">
        <v>0</v>
      </c>
      <c r="AE67" s="10">
        <f t="shared" si="4"/>
        <v>0</v>
      </c>
      <c r="AF67" s="6">
        <f t="shared" si="5"/>
        <v>0</v>
      </c>
    </row>
    <row r="68" spans="1:32" x14ac:dyDescent="0.2">
      <c r="A68" s="23" t="s">
        <v>38</v>
      </c>
      <c r="B68" s="57" t="s">
        <v>132</v>
      </c>
      <c r="C68" s="60" t="s">
        <v>174</v>
      </c>
      <c r="D68" s="58">
        <v>40544</v>
      </c>
      <c r="E68" s="61">
        <v>41639</v>
      </c>
      <c r="F68" s="59">
        <v>1</v>
      </c>
      <c r="G68" s="8">
        <v>0</v>
      </c>
      <c r="H68" s="9">
        <v>0</v>
      </c>
      <c r="I68" s="9">
        <v>0</v>
      </c>
      <c r="J68" s="9">
        <v>0</v>
      </c>
      <c r="K68" s="10">
        <f t="shared" si="0"/>
        <v>0</v>
      </c>
      <c r="L68" s="9">
        <v>0</v>
      </c>
      <c r="M68" s="9">
        <v>0</v>
      </c>
      <c r="N68" s="9">
        <v>0</v>
      </c>
      <c r="O68" s="9">
        <v>0</v>
      </c>
      <c r="P68" s="10">
        <f t="shared" si="1"/>
        <v>0</v>
      </c>
      <c r="Q68" s="9">
        <v>0</v>
      </c>
      <c r="R68" s="9">
        <v>0</v>
      </c>
      <c r="S68" s="9">
        <v>0</v>
      </c>
      <c r="T68" s="9">
        <v>0</v>
      </c>
      <c r="U68" s="10">
        <f t="shared" si="2"/>
        <v>0</v>
      </c>
      <c r="V68" s="10">
        <v>0</v>
      </c>
      <c r="W68" s="10">
        <v>0</v>
      </c>
      <c r="X68" s="10">
        <v>0</v>
      </c>
      <c r="Y68" s="10">
        <v>0</v>
      </c>
      <c r="Z68" s="10">
        <f t="shared" si="3"/>
        <v>0</v>
      </c>
      <c r="AA68" s="10">
        <v>0</v>
      </c>
      <c r="AB68" s="10">
        <v>0</v>
      </c>
      <c r="AC68" s="10">
        <v>0</v>
      </c>
      <c r="AD68" s="10">
        <v>0</v>
      </c>
      <c r="AE68" s="10">
        <f t="shared" si="4"/>
        <v>0</v>
      </c>
      <c r="AF68" s="6">
        <f t="shared" si="5"/>
        <v>0</v>
      </c>
    </row>
    <row r="69" spans="1:32" x14ac:dyDescent="0.2">
      <c r="A69" s="23" t="s">
        <v>40</v>
      </c>
      <c r="B69" s="57" t="s">
        <v>132</v>
      </c>
      <c r="C69" s="60" t="s">
        <v>175</v>
      </c>
      <c r="D69" s="58">
        <v>40544</v>
      </c>
      <c r="E69" s="61">
        <v>41639</v>
      </c>
      <c r="F69" s="59">
        <v>1</v>
      </c>
      <c r="G69" s="8">
        <v>0</v>
      </c>
      <c r="H69" s="9">
        <v>0</v>
      </c>
      <c r="I69" s="9">
        <v>0</v>
      </c>
      <c r="J69" s="9">
        <v>0</v>
      </c>
      <c r="K69" s="10">
        <f t="shared" si="0"/>
        <v>0</v>
      </c>
      <c r="L69" s="9">
        <v>0</v>
      </c>
      <c r="M69" s="9">
        <v>0</v>
      </c>
      <c r="N69" s="9">
        <v>0</v>
      </c>
      <c r="O69" s="9">
        <v>0</v>
      </c>
      <c r="P69" s="10">
        <f t="shared" si="1"/>
        <v>0</v>
      </c>
      <c r="Q69" s="9">
        <v>0</v>
      </c>
      <c r="R69" s="9">
        <v>0</v>
      </c>
      <c r="S69" s="9">
        <v>0</v>
      </c>
      <c r="T69" s="9">
        <v>0</v>
      </c>
      <c r="U69" s="10">
        <f t="shared" si="2"/>
        <v>0</v>
      </c>
      <c r="V69" s="10">
        <v>0</v>
      </c>
      <c r="W69" s="10">
        <v>0</v>
      </c>
      <c r="X69" s="10">
        <v>0</v>
      </c>
      <c r="Y69" s="10">
        <v>0</v>
      </c>
      <c r="Z69" s="10">
        <f t="shared" si="3"/>
        <v>0</v>
      </c>
      <c r="AA69" s="10">
        <v>0</v>
      </c>
      <c r="AB69" s="10">
        <v>0</v>
      </c>
      <c r="AC69" s="10">
        <v>0</v>
      </c>
      <c r="AD69" s="10">
        <v>0</v>
      </c>
      <c r="AE69" s="10">
        <f t="shared" si="4"/>
        <v>0</v>
      </c>
      <c r="AF69" s="6">
        <f t="shared" si="5"/>
        <v>0</v>
      </c>
    </row>
    <row r="70" spans="1:32" x14ac:dyDescent="0.2">
      <c r="A70" s="23" t="s">
        <v>39</v>
      </c>
      <c r="B70" s="57" t="s">
        <v>132</v>
      </c>
      <c r="C70" s="60" t="s">
        <v>174</v>
      </c>
      <c r="D70" s="58">
        <v>40544</v>
      </c>
      <c r="E70" s="61">
        <v>41639</v>
      </c>
      <c r="F70" s="59">
        <v>1</v>
      </c>
      <c r="G70" s="8">
        <v>0</v>
      </c>
      <c r="H70" s="9">
        <v>0</v>
      </c>
      <c r="I70" s="9">
        <v>0</v>
      </c>
      <c r="J70" s="9">
        <v>0</v>
      </c>
      <c r="K70" s="10">
        <f>SUM(G70:J70)</f>
        <v>0</v>
      </c>
      <c r="L70" s="9">
        <v>0</v>
      </c>
      <c r="M70" s="9">
        <v>0</v>
      </c>
      <c r="N70" s="9">
        <v>0</v>
      </c>
      <c r="O70" s="9">
        <v>0</v>
      </c>
      <c r="P70" s="10">
        <f>SUM(L70:O70)</f>
        <v>0</v>
      </c>
      <c r="Q70" s="9">
        <v>0</v>
      </c>
      <c r="R70" s="9">
        <v>0</v>
      </c>
      <c r="S70" s="9">
        <v>0</v>
      </c>
      <c r="T70" s="9">
        <v>0</v>
      </c>
      <c r="U70" s="10">
        <f>SUM(Q70:T70)</f>
        <v>0</v>
      </c>
      <c r="V70" s="10">
        <v>0</v>
      </c>
      <c r="W70" s="10">
        <v>0</v>
      </c>
      <c r="X70" s="10">
        <v>0</v>
      </c>
      <c r="Y70" s="10">
        <v>0</v>
      </c>
      <c r="Z70" s="10">
        <f>SUM(V70:Y70)</f>
        <v>0</v>
      </c>
      <c r="AA70" s="10">
        <v>0</v>
      </c>
      <c r="AB70" s="10">
        <v>0</v>
      </c>
      <c r="AC70" s="10">
        <v>0</v>
      </c>
      <c r="AD70" s="10">
        <v>0</v>
      </c>
      <c r="AE70" s="10">
        <f>SUM(AA70:AD70)</f>
        <v>0</v>
      </c>
      <c r="AF70" s="6">
        <f>K70+P70+U70+Z70+AE70</f>
        <v>0</v>
      </c>
    </row>
    <row r="71" spans="1:32" x14ac:dyDescent="0.2">
      <c r="A71" s="389" t="s">
        <v>41</v>
      </c>
      <c r="B71" s="390"/>
      <c r="C71" s="390"/>
      <c r="D71" s="390"/>
      <c r="E71" s="391"/>
      <c r="F71" s="20">
        <f t="shared" ref="F71:AF71" si="6">SUM(F5:F70)</f>
        <v>105</v>
      </c>
      <c r="G71" s="11">
        <f t="shared" si="6"/>
        <v>0</v>
      </c>
      <c r="H71" s="11">
        <f t="shared" si="6"/>
        <v>0</v>
      </c>
      <c r="I71" s="11">
        <f t="shared" si="6"/>
        <v>0</v>
      </c>
      <c r="J71" s="11">
        <f t="shared" si="6"/>
        <v>0</v>
      </c>
      <c r="K71" s="11">
        <f t="shared" si="6"/>
        <v>0</v>
      </c>
      <c r="L71" s="11">
        <f t="shared" si="6"/>
        <v>0</v>
      </c>
      <c r="M71" s="11">
        <f t="shared" si="6"/>
        <v>0</v>
      </c>
      <c r="N71" s="11">
        <f t="shared" si="6"/>
        <v>0</v>
      </c>
      <c r="O71" s="11">
        <f t="shared" si="6"/>
        <v>0</v>
      </c>
      <c r="P71" s="11">
        <f t="shared" si="6"/>
        <v>0</v>
      </c>
      <c r="Q71" s="11">
        <f t="shared" si="6"/>
        <v>0</v>
      </c>
      <c r="R71" s="11">
        <f t="shared" si="6"/>
        <v>0</v>
      </c>
      <c r="S71" s="11">
        <f t="shared" si="6"/>
        <v>0</v>
      </c>
      <c r="T71" s="11">
        <f t="shared" si="6"/>
        <v>0</v>
      </c>
      <c r="U71" s="11">
        <f t="shared" si="6"/>
        <v>0</v>
      </c>
      <c r="V71" s="11">
        <f t="shared" si="6"/>
        <v>0</v>
      </c>
      <c r="W71" s="11">
        <f t="shared" si="6"/>
        <v>0</v>
      </c>
      <c r="X71" s="11">
        <f t="shared" si="6"/>
        <v>0</v>
      </c>
      <c r="Y71" s="11">
        <f t="shared" si="6"/>
        <v>0</v>
      </c>
      <c r="Z71" s="11">
        <f t="shared" si="6"/>
        <v>0</v>
      </c>
      <c r="AA71" s="11">
        <f t="shared" si="6"/>
        <v>0</v>
      </c>
      <c r="AB71" s="11">
        <f t="shared" si="6"/>
        <v>0</v>
      </c>
      <c r="AC71" s="11">
        <f t="shared" si="6"/>
        <v>0</v>
      </c>
      <c r="AD71" s="11">
        <f t="shared" si="6"/>
        <v>0</v>
      </c>
      <c r="AE71" s="11">
        <f t="shared" si="6"/>
        <v>0</v>
      </c>
      <c r="AF71" s="11">
        <f t="shared" si="6"/>
        <v>0</v>
      </c>
    </row>
    <row r="72" spans="1:32" x14ac:dyDescent="0.2">
      <c r="A72" s="392" t="s">
        <v>52</v>
      </c>
      <c r="B72" s="393"/>
      <c r="C72" s="393"/>
      <c r="D72" s="393"/>
      <c r="E72" s="393"/>
      <c r="F72" s="393"/>
      <c r="G72" s="393"/>
      <c r="H72" s="393"/>
      <c r="I72" s="393"/>
      <c r="J72" s="393"/>
      <c r="K72" s="393"/>
      <c r="L72" s="393"/>
      <c r="M72" s="393"/>
      <c r="N72" s="393"/>
      <c r="O72" s="393"/>
      <c r="P72" s="393"/>
    </row>
    <row r="73" spans="1:32" x14ac:dyDescent="0.2">
      <c r="A73" s="392"/>
      <c r="B73" s="393"/>
      <c r="C73" s="393"/>
      <c r="D73" s="393"/>
      <c r="E73" s="393"/>
      <c r="F73" s="393"/>
      <c r="G73" s="393"/>
      <c r="H73" s="393"/>
      <c r="I73" s="393"/>
      <c r="J73" s="393"/>
      <c r="K73" s="393"/>
      <c r="L73" s="393"/>
      <c r="M73" s="393"/>
      <c r="N73" s="393"/>
      <c r="O73" s="393"/>
      <c r="P73" s="393"/>
    </row>
    <row r="75" spans="1:32" x14ac:dyDescent="0.2">
      <c r="A75" s="21" t="s">
        <v>149</v>
      </c>
      <c r="B75" s="361" t="s">
        <v>147</v>
      </c>
      <c r="C75" s="361"/>
      <c r="D75" s="46"/>
    </row>
    <row r="76" spans="1:32" x14ac:dyDescent="0.2">
      <c r="B76" s="348" t="s">
        <v>148</v>
      </c>
      <c r="C76" s="348"/>
      <c r="D76" s="47"/>
    </row>
    <row r="78" spans="1:32" x14ac:dyDescent="0.2">
      <c r="A78" s="362" t="s">
        <v>158</v>
      </c>
      <c r="B78" s="362"/>
      <c r="C78" s="362"/>
      <c r="D78" s="62"/>
    </row>
  </sheetData>
  <mergeCells count="32">
    <mergeCell ref="B76:C76"/>
    <mergeCell ref="A78:C78"/>
    <mergeCell ref="A62:A63"/>
    <mergeCell ref="B62:B63"/>
    <mergeCell ref="A71:E71"/>
    <mergeCell ref="A72:P72"/>
    <mergeCell ref="A73:P73"/>
    <mergeCell ref="B75:C75"/>
    <mergeCell ref="A40:A51"/>
    <mergeCell ref="B40:B45"/>
    <mergeCell ref="B46:B47"/>
    <mergeCell ref="A54:A56"/>
    <mergeCell ref="B54:B56"/>
    <mergeCell ref="A5:A6"/>
    <mergeCell ref="B5:B6"/>
    <mergeCell ref="A16:A19"/>
    <mergeCell ref="B16:B19"/>
    <mergeCell ref="A36:A38"/>
    <mergeCell ref="B36:B38"/>
    <mergeCell ref="A1:AF1"/>
    <mergeCell ref="A2:A4"/>
    <mergeCell ref="B2:B4"/>
    <mergeCell ref="C2:C4"/>
    <mergeCell ref="D2:D4"/>
    <mergeCell ref="E2:E4"/>
    <mergeCell ref="F2:F3"/>
    <mergeCell ref="G2:K2"/>
    <mergeCell ref="L2:P2"/>
    <mergeCell ref="Q2:U2"/>
    <mergeCell ref="V2:Z2"/>
    <mergeCell ref="AA2:AE2"/>
    <mergeCell ref="AF2:AF3"/>
  </mergeCells>
  <hyperlinks>
    <hyperlink ref="A78" r:id="rId1" location="'Commercial Summary Sheet'!A1" xr:uid="{00000000-0004-0000-05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438B-DAEA-497C-8369-6CB32195CEE8}">
  <sheetPr>
    <pageSetUpPr fitToPage="1"/>
  </sheetPr>
  <dimension ref="A1:AB45"/>
  <sheetViews>
    <sheetView view="pageBreakPreview" zoomScale="90" zoomScaleNormal="100" zoomScaleSheetLayoutView="90" workbookViewId="0">
      <pane xSplit="9" ySplit="4" topLeftCell="J5" activePane="bottomRight" state="frozen"/>
      <selection pane="topRight" activeCell="J1" sqref="J1"/>
      <selection pane="bottomLeft" activeCell="A5" sqref="A5"/>
      <selection pane="bottomRight" activeCell="G5" sqref="G5"/>
    </sheetView>
  </sheetViews>
  <sheetFormatPr defaultRowHeight="15" x14ac:dyDescent="0.25"/>
  <cols>
    <col min="1" max="1" width="1.5703125" style="120" customWidth="1"/>
    <col min="2" max="2" width="3.140625" style="120" bestFit="1" customWidth="1"/>
    <col min="3" max="3" width="15.140625" style="120" bestFit="1" customWidth="1"/>
    <col min="4" max="4" width="7.7109375" style="120" customWidth="1"/>
    <col min="5" max="5" width="19.7109375" style="120" customWidth="1"/>
    <col min="6" max="6" width="34.140625" style="120" bestFit="1" customWidth="1"/>
    <col min="7" max="7" width="15.42578125" style="144" bestFit="1" customWidth="1"/>
    <col min="8" max="8" width="10.28515625" style="120" bestFit="1" customWidth="1"/>
    <col min="9" max="9" width="9.140625" style="144"/>
    <col min="10" max="13" width="6" style="120" bestFit="1" customWidth="1"/>
    <col min="14" max="14" width="17" style="120" customWidth="1"/>
    <col min="15" max="15" width="0.5703125" style="120" customWidth="1"/>
    <col min="16" max="19" width="9.140625" style="120"/>
    <col min="20" max="20" width="14.85546875" style="120" bestFit="1" customWidth="1"/>
    <col min="21" max="21" width="1" style="120" customWidth="1"/>
    <col min="22" max="25" width="9.140625" style="120"/>
    <col min="26" max="26" width="18.140625" style="120" bestFit="1" customWidth="1"/>
    <col min="27" max="27" width="0.5703125" style="120" customWidth="1"/>
    <col min="28" max="28" width="18.140625" style="120" customWidth="1"/>
    <col min="29" max="16384" width="9.140625" style="120"/>
  </cols>
  <sheetData>
    <row r="1" spans="1:28" ht="15.75" thickBot="1" x14ac:dyDescent="0.3"/>
    <row r="2" spans="1:28" ht="15.75" customHeight="1" x14ac:dyDescent="0.25">
      <c r="A2" s="394"/>
      <c r="B2" s="394" t="s">
        <v>347</v>
      </c>
      <c r="C2" s="394" t="s">
        <v>42</v>
      </c>
      <c r="D2" s="394" t="s">
        <v>302</v>
      </c>
      <c r="E2" s="394" t="s">
        <v>303</v>
      </c>
      <c r="F2" s="394" t="s">
        <v>173</v>
      </c>
      <c r="G2" s="394" t="s">
        <v>304</v>
      </c>
      <c r="H2" s="394" t="s">
        <v>305</v>
      </c>
      <c r="I2" s="405" t="s">
        <v>44</v>
      </c>
      <c r="J2" s="407" t="s">
        <v>306</v>
      </c>
      <c r="K2" s="408"/>
      <c r="L2" s="408"/>
      <c r="M2" s="408"/>
      <c r="N2" s="409"/>
      <c r="P2" s="410" t="s">
        <v>307</v>
      </c>
      <c r="Q2" s="411"/>
      <c r="R2" s="411"/>
      <c r="S2" s="411"/>
      <c r="T2" s="412"/>
      <c r="V2" s="413" t="s">
        <v>308</v>
      </c>
      <c r="W2" s="414"/>
      <c r="X2" s="414"/>
      <c r="Y2" s="414"/>
      <c r="Z2" s="415"/>
      <c r="AB2" s="397" t="s">
        <v>309</v>
      </c>
    </row>
    <row r="3" spans="1:28" ht="26.25" customHeight="1" x14ac:dyDescent="0.25">
      <c r="A3" s="395"/>
      <c r="B3" s="395"/>
      <c r="C3" s="402"/>
      <c r="D3" s="395"/>
      <c r="E3" s="402"/>
      <c r="F3" s="402"/>
      <c r="G3" s="402"/>
      <c r="H3" s="402"/>
      <c r="I3" s="406"/>
      <c r="J3" s="145" t="s">
        <v>53</v>
      </c>
      <c r="K3" s="146" t="s">
        <v>54</v>
      </c>
      <c r="L3" s="146" t="s">
        <v>55</v>
      </c>
      <c r="M3" s="146" t="s">
        <v>56</v>
      </c>
      <c r="N3" s="147" t="s">
        <v>57</v>
      </c>
      <c r="P3" s="148" t="s">
        <v>53</v>
      </c>
      <c r="Q3" s="149" t="s">
        <v>54</v>
      </c>
      <c r="R3" s="149" t="s">
        <v>55</v>
      </c>
      <c r="S3" s="149" t="s">
        <v>56</v>
      </c>
      <c r="T3" s="150" t="s">
        <v>57</v>
      </c>
      <c r="V3" s="151" t="s">
        <v>53</v>
      </c>
      <c r="W3" s="152" t="s">
        <v>54</v>
      </c>
      <c r="X3" s="152" t="s">
        <v>55</v>
      </c>
      <c r="Y3" s="152" t="s">
        <v>56</v>
      </c>
      <c r="Z3" s="153" t="s">
        <v>57</v>
      </c>
      <c r="AB3" s="398"/>
    </row>
    <row r="4" spans="1:28" s="154" customFormat="1" ht="22.5" customHeight="1" thickBot="1" x14ac:dyDescent="0.25">
      <c r="A4" s="396"/>
      <c r="B4" s="396"/>
      <c r="C4" s="403"/>
      <c r="D4" s="396"/>
      <c r="E4" s="403"/>
      <c r="F4" s="403"/>
      <c r="G4" s="403"/>
      <c r="H4" s="403"/>
      <c r="I4" s="155" t="s">
        <v>45</v>
      </c>
      <c r="J4" s="156" t="s">
        <v>46</v>
      </c>
      <c r="K4" s="157" t="s">
        <v>47</v>
      </c>
      <c r="L4" s="157" t="s">
        <v>48</v>
      </c>
      <c r="M4" s="157" t="s">
        <v>49</v>
      </c>
      <c r="N4" s="158" t="s">
        <v>50</v>
      </c>
      <c r="P4" s="159" t="s">
        <v>58</v>
      </c>
      <c r="Q4" s="160" t="s">
        <v>59</v>
      </c>
      <c r="R4" s="160" t="s">
        <v>60</v>
      </c>
      <c r="S4" s="160" t="s">
        <v>61</v>
      </c>
      <c r="T4" s="161" t="s">
        <v>63</v>
      </c>
      <c r="V4" s="162" t="s">
        <v>64</v>
      </c>
      <c r="W4" s="163" t="s">
        <v>65</v>
      </c>
      <c r="X4" s="163" t="s">
        <v>66</v>
      </c>
      <c r="Y4" s="163" t="s">
        <v>67</v>
      </c>
      <c r="Z4" s="164" t="s">
        <v>68</v>
      </c>
      <c r="AB4" s="155" t="s">
        <v>310</v>
      </c>
    </row>
    <row r="5" spans="1:28" x14ac:dyDescent="0.25">
      <c r="B5" s="165">
        <v>1</v>
      </c>
      <c r="C5" s="166" t="s">
        <v>311</v>
      </c>
      <c r="D5" s="167" t="s">
        <v>300</v>
      </c>
      <c r="E5" s="168" t="s">
        <v>312</v>
      </c>
      <c r="F5" s="169" t="s">
        <v>313</v>
      </c>
      <c r="G5" s="170">
        <v>44501</v>
      </c>
      <c r="H5" s="171">
        <v>45291</v>
      </c>
      <c r="I5" s="172">
        <v>2</v>
      </c>
      <c r="J5" s="173"/>
      <c r="K5" s="174"/>
      <c r="L5" s="174"/>
      <c r="M5" s="174"/>
      <c r="N5" s="175"/>
      <c r="P5" s="173"/>
      <c r="Q5" s="174"/>
      <c r="R5" s="174"/>
      <c r="S5" s="174"/>
      <c r="T5" s="175"/>
      <c r="V5" s="173"/>
      <c r="W5" s="174"/>
      <c r="X5" s="174"/>
      <c r="Y5" s="174"/>
      <c r="Z5" s="175"/>
      <c r="AB5" s="176"/>
    </row>
    <row r="6" spans="1:28" x14ac:dyDescent="0.25">
      <c r="B6" s="165">
        <v>2</v>
      </c>
      <c r="C6" s="166" t="s">
        <v>311</v>
      </c>
      <c r="D6" s="167" t="s">
        <v>300</v>
      </c>
      <c r="E6" s="168" t="s">
        <v>314</v>
      </c>
      <c r="F6" s="177" t="s">
        <v>315</v>
      </c>
      <c r="G6" s="170">
        <v>44501</v>
      </c>
      <c r="H6" s="171">
        <v>45291</v>
      </c>
      <c r="I6" s="178">
        <v>1</v>
      </c>
      <c r="J6" s="179"/>
      <c r="K6" s="180"/>
      <c r="L6" s="180"/>
      <c r="M6" s="180"/>
      <c r="N6" s="181"/>
      <c r="P6" s="179"/>
      <c r="Q6" s="180"/>
      <c r="R6" s="180"/>
      <c r="S6" s="180"/>
      <c r="T6" s="181"/>
      <c r="V6" s="179"/>
      <c r="W6" s="180"/>
      <c r="X6" s="180"/>
      <c r="Y6" s="180"/>
      <c r="Z6" s="181"/>
      <c r="AB6" s="182"/>
    </row>
    <row r="7" spans="1:28" x14ac:dyDescent="0.25">
      <c r="B7" s="165">
        <v>3</v>
      </c>
      <c r="C7" s="166" t="s">
        <v>311</v>
      </c>
      <c r="D7" s="167" t="s">
        <v>300</v>
      </c>
      <c r="E7" s="183" t="s">
        <v>316</v>
      </c>
      <c r="F7" s="177" t="s">
        <v>279</v>
      </c>
      <c r="G7" s="170">
        <v>44501</v>
      </c>
      <c r="H7" s="171">
        <v>45291</v>
      </c>
      <c r="I7" s="184">
        <v>1</v>
      </c>
      <c r="J7" s="179"/>
      <c r="K7" s="180"/>
      <c r="L7" s="180"/>
      <c r="M7" s="180"/>
      <c r="N7" s="181"/>
      <c r="P7" s="179"/>
      <c r="Q7" s="180"/>
      <c r="R7" s="180"/>
      <c r="S7" s="180"/>
      <c r="T7" s="181"/>
      <c r="V7" s="179"/>
      <c r="W7" s="180"/>
      <c r="X7" s="180"/>
      <c r="Y7" s="180"/>
      <c r="Z7" s="181"/>
      <c r="AB7" s="182"/>
    </row>
    <row r="8" spans="1:28" x14ac:dyDescent="0.25">
      <c r="B8" s="165">
        <v>4</v>
      </c>
      <c r="C8" s="166" t="s">
        <v>311</v>
      </c>
      <c r="D8" s="167" t="s">
        <v>300</v>
      </c>
      <c r="E8" s="168" t="s">
        <v>314</v>
      </c>
      <c r="F8" s="177" t="s">
        <v>255</v>
      </c>
      <c r="G8" s="170">
        <v>44501</v>
      </c>
      <c r="H8" s="171">
        <v>45291</v>
      </c>
      <c r="I8" s="178">
        <v>12</v>
      </c>
      <c r="J8" s="179"/>
      <c r="K8" s="180"/>
      <c r="L8" s="180"/>
      <c r="M8" s="180"/>
      <c r="N8" s="181"/>
      <c r="P8" s="179"/>
      <c r="Q8" s="180"/>
      <c r="R8" s="180"/>
      <c r="S8" s="180"/>
      <c r="T8" s="181"/>
      <c r="V8" s="179"/>
      <c r="W8" s="180"/>
      <c r="X8" s="180"/>
      <c r="Y8" s="180"/>
      <c r="Z8" s="181"/>
      <c r="AB8" s="182"/>
    </row>
    <row r="9" spans="1:28" x14ac:dyDescent="0.25">
      <c r="B9" s="165">
        <v>5</v>
      </c>
      <c r="C9" s="166" t="s">
        <v>311</v>
      </c>
      <c r="D9" s="167" t="s">
        <v>300</v>
      </c>
      <c r="E9" s="183" t="s">
        <v>316</v>
      </c>
      <c r="F9" s="185" t="s">
        <v>224</v>
      </c>
      <c r="G9" s="170">
        <v>44501</v>
      </c>
      <c r="H9" s="171">
        <v>45291</v>
      </c>
      <c r="I9" s="178">
        <v>2</v>
      </c>
      <c r="J9" s="179"/>
      <c r="K9" s="180"/>
      <c r="L9" s="180"/>
      <c r="M9" s="180"/>
      <c r="N9" s="181"/>
      <c r="P9" s="179"/>
      <c r="Q9" s="180"/>
      <c r="R9" s="180"/>
      <c r="S9" s="180"/>
      <c r="T9" s="181"/>
      <c r="V9" s="179"/>
      <c r="W9" s="180"/>
      <c r="X9" s="180"/>
      <c r="Y9" s="180"/>
      <c r="Z9" s="181"/>
      <c r="AB9" s="182"/>
    </row>
    <row r="10" spans="1:28" ht="9" customHeight="1" x14ac:dyDescent="0.25">
      <c r="B10" s="186"/>
      <c r="C10" s="187"/>
      <c r="D10" s="188"/>
      <c r="E10" s="189"/>
      <c r="F10" s="190"/>
      <c r="G10" s="191"/>
      <c r="H10" s="190"/>
      <c r="I10" s="192"/>
      <c r="J10" s="193"/>
      <c r="K10" s="190"/>
      <c r="L10" s="190"/>
      <c r="M10" s="190"/>
      <c r="N10" s="194"/>
      <c r="P10" s="193"/>
      <c r="Q10" s="190"/>
      <c r="R10" s="190"/>
      <c r="S10" s="190"/>
      <c r="T10" s="194"/>
      <c r="V10" s="193"/>
      <c r="W10" s="190"/>
      <c r="X10" s="190"/>
      <c r="Y10" s="190"/>
      <c r="Z10" s="194"/>
      <c r="AB10" s="195"/>
    </row>
    <row r="11" spans="1:28" x14ac:dyDescent="0.25">
      <c r="B11" s="196">
        <v>6</v>
      </c>
      <c r="C11" s="197" t="s">
        <v>317</v>
      </c>
      <c r="D11" s="198" t="s">
        <v>234</v>
      </c>
      <c r="E11" s="199" t="s">
        <v>318</v>
      </c>
      <c r="F11" s="199" t="s">
        <v>236</v>
      </c>
      <c r="G11" s="200">
        <v>44501</v>
      </c>
      <c r="H11" s="201">
        <v>45291</v>
      </c>
      <c r="I11" s="178">
        <v>3</v>
      </c>
      <c r="J11" s="202"/>
      <c r="K11" s="203"/>
      <c r="L11" s="203"/>
      <c r="M11" s="203"/>
      <c r="N11" s="204"/>
      <c r="P11" s="202"/>
      <c r="Q11" s="203"/>
      <c r="R11" s="203"/>
      <c r="S11" s="203"/>
      <c r="T11" s="204"/>
      <c r="V11" s="202"/>
      <c r="W11" s="203"/>
      <c r="X11" s="203"/>
      <c r="Y11" s="203"/>
      <c r="Z11" s="204"/>
      <c r="AB11" s="182"/>
    </row>
    <row r="12" spans="1:28" x14ac:dyDescent="0.25">
      <c r="B12" s="196">
        <v>7</v>
      </c>
      <c r="C12" s="197" t="s">
        <v>317</v>
      </c>
      <c r="D12" s="198" t="s">
        <v>301</v>
      </c>
      <c r="E12" s="199" t="s">
        <v>318</v>
      </c>
      <c r="F12" s="199" t="s">
        <v>319</v>
      </c>
      <c r="G12" s="200">
        <v>44501</v>
      </c>
      <c r="H12" s="201">
        <v>45291</v>
      </c>
      <c r="I12" s="178">
        <v>1</v>
      </c>
      <c r="J12" s="202"/>
      <c r="K12" s="203"/>
      <c r="L12" s="203"/>
      <c r="M12" s="203"/>
      <c r="N12" s="204"/>
      <c r="P12" s="202"/>
      <c r="Q12" s="203"/>
      <c r="R12" s="203"/>
      <c r="S12" s="203"/>
      <c r="T12" s="204"/>
      <c r="V12" s="202"/>
      <c r="W12" s="203"/>
      <c r="X12" s="203"/>
      <c r="Y12" s="203"/>
      <c r="Z12" s="204"/>
      <c r="AB12" s="182"/>
    </row>
    <row r="13" spans="1:28" x14ac:dyDescent="0.25">
      <c r="B13" s="196">
        <v>8</v>
      </c>
      <c r="C13" s="197" t="s">
        <v>317</v>
      </c>
      <c r="D13" s="198" t="s">
        <v>121</v>
      </c>
      <c r="E13" s="199" t="s">
        <v>320</v>
      </c>
      <c r="F13" s="199" t="s">
        <v>321</v>
      </c>
      <c r="G13" s="200">
        <v>44501</v>
      </c>
      <c r="H13" s="201">
        <v>45291</v>
      </c>
      <c r="I13" s="178">
        <v>2</v>
      </c>
      <c r="J13" s="202"/>
      <c r="K13" s="203"/>
      <c r="L13" s="203"/>
      <c r="M13" s="203"/>
      <c r="N13" s="204"/>
      <c r="P13" s="202"/>
      <c r="Q13" s="203"/>
      <c r="R13" s="203"/>
      <c r="S13" s="203"/>
      <c r="T13" s="204"/>
      <c r="V13" s="202"/>
      <c r="W13" s="203"/>
      <c r="X13" s="203"/>
      <c r="Y13" s="203"/>
      <c r="Z13" s="204"/>
      <c r="AB13" s="182"/>
    </row>
    <row r="14" spans="1:28" x14ac:dyDescent="0.25">
      <c r="B14" s="196">
        <v>9</v>
      </c>
      <c r="C14" s="197" t="s">
        <v>317</v>
      </c>
      <c r="D14" s="198" t="s">
        <v>121</v>
      </c>
      <c r="E14" s="199" t="s">
        <v>320</v>
      </c>
      <c r="F14" s="199" t="s">
        <v>322</v>
      </c>
      <c r="G14" s="200">
        <v>44501</v>
      </c>
      <c r="H14" s="201">
        <v>45291</v>
      </c>
      <c r="I14" s="178">
        <v>2</v>
      </c>
      <c r="J14" s="202"/>
      <c r="K14" s="203"/>
      <c r="L14" s="203"/>
      <c r="M14" s="203"/>
      <c r="N14" s="204"/>
      <c r="P14" s="202"/>
      <c r="Q14" s="203"/>
      <c r="R14" s="203"/>
      <c r="S14" s="203"/>
      <c r="T14" s="204"/>
      <c r="V14" s="202"/>
      <c r="W14" s="203"/>
      <c r="X14" s="203"/>
      <c r="Y14" s="203"/>
      <c r="Z14" s="204"/>
      <c r="AB14" s="182"/>
    </row>
    <row r="15" spans="1:28" ht="9" customHeight="1" x14ac:dyDescent="0.25">
      <c r="B15" s="205"/>
      <c r="C15" s="206"/>
      <c r="D15" s="207"/>
      <c r="E15" s="208"/>
      <c r="F15" s="208"/>
      <c r="G15" s="209"/>
      <c r="H15" s="210"/>
      <c r="I15" s="192"/>
      <c r="J15" s="193"/>
      <c r="K15" s="190"/>
      <c r="L15" s="190"/>
      <c r="M15" s="190"/>
      <c r="N15" s="194"/>
      <c r="P15" s="193"/>
      <c r="Q15" s="190"/>
      <c r="R15" s="190"/>
      <c r="S15" s="190"/>
      <c r="T15" s="194"/>
      <c r="V15" s="193"/>
      <c r="W15" s="190"/>
      <c r="X15" s="190"/>
      <c r="Y15" s="190"/>
      <c r="Z15" s="194"/>
      <c r="AB15" s="195"/>
    </row>
    <row r="16" spans="1:28" x14ac:dyDescent="0.25">
      <c r="B16" s="196">
        <v>10</v>
      </c>
      <c r="C16" s="197" t="s">
        <v>323</v>
      </c>
      <c r="D16" s="198" t="s">
        <v>121</v>
      </c>
      <c r="E16" s="199" t="s">
        <v>324</v>
      </c>
      <c r="F16" s="199" t="s">
        <v>325</v>
      </c>
      <c r="G16" s="200">
        <v>44501</v>
      </c>
      <c r="H16" s="201">
        <v>45291</v>
      </c>
      <c r="I16" s="178">
        <v>1</v>
      </c>
      <c r="J16" s="202"/>
      <c r="K16" s="203"/>
      <c r="L16" s="203"/>
      <c r="M16" s="203"/>
      <c r="N16" s="204"/>
      <c r="P16" s="202"/>
      <c r="Q16" s="203"/>
      <c r="R16" s="203"/>
      <c r="S16" s="203"/>
      <c r="T16" s="204"/>
      <c r="V16" s="202"/>
      <c r="W16" s="203"/>
      <c r="X16" s="203"/>
      <c r="Y16" s="203"/>
      <c r="Z16" s="204"/>
      <c r="AB16" s="182"/>
    </row>
    <row r="17" spans="2:28" x14ac:dyDescent="0.25">
      <c r="B17" s="196">
        <v>11</v>
      </c>
      <c r="C17" s="197" t="s">
        <v>323</v>
      </c>
      <c r="D17" s="198" t="s">
        <v>121</v>
      </c>
      <c r="E17" s="199" t="s">
        <v>324</v>
      </c>
      <c r="F17" s="199" t="s">
        <v>326</v>
      </c>
      <c r="G17" s="200">
        <v>44501</v>
      </c>
      <c r="H17" s="201">
        <v>45291</v>
      </c>
      <c r="I17" s="178">
        <v>1</v>
      </c>
      <c r="J17" s="202"/>
      <c r="K17" s="203"/>
      <c r="L17" s="203"/>
      <c r="M17" s="203"/>
      <c r="N17" s="204"/>
      <c r="P17" s="202"/>
      <c r="Q17" s="203"/>
      <c r="R17" s="203"/>
      <c r="S17" s="203"/>
      <c r="T17" s="204"/>
      <c r="V17" s="202"/>
      <c r="W17" s="203"/>
      <c r="X17" s="203"/>
      <c r="Y17" s="203"/>
      <c r="Z17" s="204"/>
      <c r="AB17" s="182"/>
    </row>
    <row r="18" spans="2:28" x14ac:dyDescent="0.25">
      <c r="B18" s="196">
        <v>12</v>
      </c>
      <c r="C18" s="197" t="s">
        <v>323</v>
      </c>
      <c r="D18" s="198" t="s">
        <v>121</v>
      </c>
      <c r="E18" s="199" t="s">
        <v>320</v>
      </c>
      <c r="F18" s="199" t="s">
        <v>327</v>
      </c>
      <c r="G18" s="200">
        <v>44501</v>
      </c>
      <c r="H18" s="201">
        <v>45291</v>
      </c>
      <c r="I18" s="178">
        <v>1</v>
      </c>
      <c r="J18" s="202"/>
      <c r="K18" s="203"/>
      <c r="L18" s="203"/>
      <c r="M18" s="203"/>
      <c r="N18" s="204"/>
      <c r="P18" s="202"/>
      <c r="Q18" s="203"/>
      <c r="R18" s="203"/>
      <c r="S18" s="203"/>
      <c r="T18" s="204"/>
      <c r="V18" s="202"/>
      <c r="W18" s="203"/>
      <c r="X18" s="203"/>
      <c r="Y18" s="203"/>
      <c r="Z18" s="204"/>
      <c r="AB18" s="182"/>
    </row>
    <row r="19" spans="2:28" x14ac:dyDescent="0.25">
      <c r="B19" s="196">
        <v>13</v>
      </c>
      <c r="C19" s="197" t="s">
        <v>323</v>
      </c>
      <c r="D19" s="198" t="s">
        <v>301</v>
      </c>
      <c r="E19" s="199" t="s">
        <v>318</v>
      </c>
      <c r="F19" s="199" t="s">
        <v>328</v>
      </c>
      <c r="G19" s="200">
        <v>44501</v>
      </c>
      <c r="H19" s="201">
        <v>45291</v>
      </c>
      <c r="I19" s="178">
        <v>1</v>
      </c>
      <c r="J19" s="202"/>
      <c r="K19" s="203"/>
      <c r="L19" s="203"/>
      <c r="M19" s="203"/>
      <c r="N19" s="204"/>
      <c r="P19" s="202"/>
      <c r="Q19" s="203"/>
      <c r="R19" s="203"/>
      <c r="S19" s="203"/>
      <c r="T19" s="204"/>
      <c r="V19" s="202"/>
      <c r="W19" s="203"/>
      <c r="X19" s="203"/>
      <c r="Y19" s="203"/>
      <c r="Z19" s="204"/>
      <c r="AB19" s="182"/>
    </row>
    <row r="20" spans="2:28" ht="6" customHeight="1" x14ac:dyDescent="0.25">
      <c r="B20" s="186"/>
      <c r="C20" s="187"/>
      <c r="D20" s="188"/>
      <c r="E20" s="189"/>
      <c r="F20" s="190"/>
      <c r="G20" s="191"/>
      <c r="H20" s="190"/>
      <c r="I20" s="192"/>
      <c r="J20" s="193"/>
      <c r="K20" s="190"/>
      <c r="L20" s="190"/>
      <c r="M20" s="190"/>
      <c r="N20" s="194"/>
      <c r="P20" s="193"/>
      <c r="Q20" s="190"/>
      <c r="R20" s="190"/>
      <c r="S20" s="190"/>
      <c r="T20" s="194"/>
      <c r="V20" s="193"/>
      <c r="W20" s="190"/>
      <c r="X20" s="190"/>
      <c r="Y20" s="190"/>
      <c r="Z20" s="194"/>
      <c r="AB20" s="195"/>
    </row>
    <row r="21" spans="2:28" x14ac:dyDescent="0.25">
      <c r="B21" s="211">
        <v>14</v>
      </c>
      <c r="C21" s="212" t="s">
        <v>329</v>
      </c>
      <c r="D21" s="213" t="s">
        <v>234</v>
      </c>
      <c r="E21" s="214" t="s">
        <v>316</v>
      </c>
      <c r="F21" s="215" t="s">
        <v>236</v>
      </c>
      <c r="G21" s="216">
        <v>44501</v>
      </c>
      <c r="H21" s="217">
        <v>45291</v>
      </c>
      <c r="I21" s="178">
        <v>2</v>
      </c>
      <c r="J21" s="218"/>
      <c r="K21" s="219"/>
      <c r="L21" s="219"/>
      <c r="M21" s="219"/>
      <c r="N21" s="220"/>
      <c r="P21" s="218"/>
      <c r="Q21" s="219"/>
      <c r="R21" s="219"/>
      <c r="S21" s="219"/>
      <c r="T21" s="220"/>
      <c r="V21" s="218"/>
      <c r="W21" s="219"/>
      <c r="X21" s="219"/>
      <c r="Y21" s="219"/>
      <c r="Z21" s="220"/>
      <c r="AB21" s="182"/>
    </row>
    <row r="22" spans="2:28" x14ac:dyDescent="0.25">
      <c r="B22" s="211">
        <v>15</v>
      </c>
      <c r="C22" s="212" t="s">
        <v>329</v>
      </c>
      <c r="D22" s="219" t="s">
        <v>300</v>
      </c>
      <c r="E22" s="221" t="s">
        <v>330</v>
      </c>
      <c r="F22" s="219" t="s">
        <v>331</v>
      </c>
      <c r="G22" s="222">
        <v>44523</v>
      </c>
      <c r="H22" s="217">
        <v>45291</v>
      </c>
      <c r="I22" s="178">
        <v>1</v>
      </c>
      <c r="J22" s="218"/>
      <c r="K22" s="219"/>
      <c r="L22" s="219"/>
      <c r="M22" s="219"/>
      <c r="N22" s="220"/>
      <c r="P22" s="218"/>
      <c r="Q22" s="219"/>
      <c r="R22" s="219"/>
      <c r="S22" s="219"/>
      <c r="T22" s="220"/>
      <c r="V22" s="218"/>
      <c r="W22" s="219"/>
      <c r="X22" s="219"/>
      <c r="Y22" s="219"/>
      <c r="Z22" s="220"/>
      <c r="AB22" s="182"/>
    </row>
    <row r="23" spans="2:28" x14ac:dyDescent="0.25">
      <c r="B23" s="211">
        <v>16</v>
      </c>
      <c r="C23" s="212" t="s">
        <v>329</v>
      </c>
      <c r="D23" s="213" t="s">
        <v>300</v>
      </c>
      <c r="E23" s="214" t="s">
        <v>320</v>
      </c>
      <c r="F23" s="214" t="s">
        <v>321</v>
      </c>
      <c r="G23" s="216">
        <v>44501</v>
      </c>
      <c r="H23" s="217">
        <v>45291</v>
      </c>
      <c r="I23" s="178">
        <v>1</v>
      </c>
      <c r="J23" s="218"/>
      <c r="K23" s="219"/>
      <c r="L23" s="219"/>
      <c r="M23" s="219"/>
      <c r="N23" s="220"/>
      <c r="P23" s="218"/>
      <c r="Q23" s="219"/>
      <c r="R23" s="219"/>
      <c r="S23" s="219"/>
      <c r="T23" s="220"/>
      <c r="V23" s="218"/>
      <c r="W23" s="219"/>
      <c r="X23" s="219"/>
      <c r="Y23" s="219"/>
      <c r="Z23" s="220"/>
      <c r="AB23" s="182"/>
    </row>
    <row r="24" spans="2:28" x14ac:dyDescent="0.25">
      <c r="B24" s="211">
        <v>17</v>
      </c>
      <c r="C24" s="212" t="s">
        <v>329</v>
      </c>
      <c r="D24" s="213" t="s">
        <v>300</v>
      </c>
      <c r="E24" s="215" t="s">
        <v>316</v>
      </c>
      <c r="F24" s="215" t="s">
        <v>332</v>
      </c>
      <c r="G24" s="216">
        <v>44501</v>
      </c>
      <c r="H24" s="217">
        <v>45291</v>
      </c>
      <c r="I24" s="178">
        <v>1</v>
      </c>
      <c r="J24" s="218"/>
      <c r="K24" s="219"/>
      <c r="L24" s="219"/>
      <c r="M24" s="219"/>
      <c r="N24" s="220"/>
      <c r="P24" s="218"/>
      <c r="Q24" s="219"/>
      <c r="R24" s="219"/>
      <c r="S24" s="219"/>
      <c r="T24" s="220"/>
      <c r="V24" s="218"/>
      <c r="W24" s="219"/>
      <c r="X24" s="219"/>
      <c r="Y24" s="219"/>
      <c r="Z24" s="220"/>
      <c r="AB24" s="182"/>
    </row>
    <row r="25" spans="2:28" x14ac:dyDescent="0.25">
      <c r="B25" s="211">
        <v>18</v>
      </c>
      <c r="C25" s="212" t="s">
        <v>329</v>
      </c>
      <c r="D25" s="213" t="s">
        <v>300</v>
      </c>
      <c r="E25" s="214" t="s">
        <v>333</v>
      </c>
      <c r="F25" s="214" t="s">
        <v>334</v>
      </c>
      <c r="G25" s="216">
        <v>44501</v>
      </c>
      <c r="H25" s="217">
        <v>45291</v>
      </c>
      <c r="I25" s="178">
        <v>1</v>
      </c>
      <c r="J25" s="218"/>
      <c r="K25" s="219"/>
      <c r="L25" s="219"/>
      <c r="M25" s="219"/>
      <c r="N25" s="220"/>
      <c r="P25" s="218"/>
      <c r="Q25" s="219"/>
      <c r="R25" s="219"/>
      <c r="S25" s="219"/>
      <c r="T25" s="220"/>
      <c r="V25" s="218"/>
      <c r="W25" s="219"/>
      <c r="X25" s="219"/>
      <c r="Y25" s="219"/>
      <c r="Z25" s="220"/>
      <c r="AB25" s="182"/>
    </row>
    <row r="26" spans="2:28" x14ac:dyDescent="0.25">
      <c r="B26" s="211">
        <v>19</v>
      </c>
      <c r="C26" s="212" t="s">
        <v>329</v>
      </c>
      <c r="D26" s="213" t="s">
        <v>300</v>
      </c>
      <c r="E26" s="214" t="s">
        <v>335</v>
      </c>
      <c r="F26" s="214" t="s">
        <v>336</v>
      </c>
      <c r="G26" s="216">
        <v>44501</v>
      </c>
      <c r="H26" s="217">
        <v>45291</v>
      </c>
      <c r="I26" s="178">
        <v>1</v>
      </c>
      <c r="J26" s="218"/>
      <c r="K26" s="219"/>
      <c r="L26" s="219"/>
      <c r="M26" s="219"/>
      <c r="N26" s="220"/>
      <c r="P26" s="218"/>
      <c r="Q26" s="219"/>
      <c r="R26" s="219"/>
      <c r="S26" s="219"/>
      <c r="T26" s="220"/>
      <c r="V26" s="218"/>
      <c r="W26" s="219"/>
      <c r="X26" s="219"/>
      <c r="Y26" s="219"/>
      <c r="Z26" s="220"/>
      <c r="AB26" s="182"/>
    </row>
    <row r="27" spans="2:28" ht="6.75" customHeight="1" x14ac:dyDescent="0.25">
      <c r="B27" s="186"/>
      <c r="C27" s="187"/>
      <c r="D27" s="188"/>
      <c r="E27" s="189"/>
      <c r="F27" s="190"/>
      <c r="G27" s="191"/>
      <c r="H27" s="190"/>
      <c r="I27" s="223"/>
      <c r="J27" s="224"/>
      <c r="K27" s="225"/>
      <c r="L27" s="225"/>
      <c r="M27" s="225"/>
      <c r="N27" s="226"/>
      <c r="P27" s="224"/>
      <c r="Q27" s="225"/>
      <c r="R27" s="225"/>
      <c r="S27" s="225"/>
      <c r="T27" s="226"/>
      <c r="V27" s="224"/>
      <c r="W27" s="225"/>
      <c r="X27" s="225"/>
      <c r="Y27" s="225"/>
      <c r="Z27" s="226"/>
      <c r="AB27" s="227"/>
    </row>
    <row r="28" spans="2:28" x14ac:dyDescent="0.25">
      <c r="B28" s="228">
        <v>20</v>
      </c>
      <c r="C28" s="229" t="s">
        <v>7</v>
      </c>
      <c r="D28" s="230" t="s">
        <v>234</v>
      </c>
      <c r="E28" s="231" t="s">
        <v>337</v>
      </c>
      <c r="F28" s="231" t="s">
        <v>338</v>
      </c>
      <c r="G28" s="279">
        <v>44523</v>
      </c>
      <c r="H28" s="201">
        <v>45291</v>
      </c>
      <c r="I28" s="178">
        <v>1</v>
      </c>
      <c r="J28" s="233"/>
      <c r="K28" s="234"/>
      <c r="L28" s="234"/>
      <c r="M28" s="234"/>
      <c r="N28" s="235"/>
      <c r="P28" s="233"/>
      <c r="Q28" s="234"/>
      <c r="R28" s="234"/>
      <c r="S28" s="234"/>
      <c r="T28" s="235"/>
      <c r="V28" s="233"/>
      <c r="W28" s="234"/>
      <c r="X28" s="234"/>
      <c r="Y28" s="234"/>
      <c r="Z28" s="235"/>
      <c r="AB28" s="182"/>
    </row>
    <row r="29" spans="2:28" x14ac:dyDescent="0.25">
      <c r="B29" s="228">
        <v>21</v>
      </c>
      <c r="C29" s="229" t="s">
        <v>15</v>
      </c>
      <c r="D29" s="230" t="s">
        <v>254</v>
      </c>
      <c r="E29" s="231" t="s">
        <v>337</v>
      </c>
      <c r="F29" s="231" t="s">
        <v>338</v>
      </c>
      <c r="G29" s="279">
        <v>44523</v>
      </c>
      <c r="H29" s="201">
        <v>45291</v>
      </c>
      <c r="I29" s="178">
        <v>1</v>
      </c>
      <c r="J29" s="233"/>
      <c r="K29" s="234"/>
      <c r="L29" s="234"/>
      <c r="M29" s="234"/>
      <c r="N29" s="235"/>
      <c r="P29" s="233"/>
      <c r="Q29" s="234"/>
      <c r="R29" s="234"/>
      <c r="S29" s="234"/>
      <c r="T29" s="235"/>
      <c r="V29" s="233"/>
      <c r="W29" s="234"/>
      <c r="X29" s="234"/>
      <c r="Y29" s="234"/>
      <c r="Z29" s="235"/>
      <c r="AB29" s="182"/>
    </row>
    <row r="30" spans="2:28" x14ac:dyDescent="0.25">
      <c r="B30" s="228">
        <v>22</v>
      </c>
      <c r="C30" s="229" t="s">
        <v>339</v>
      </c>
      <c r="D30" s="230" t="s">
        <v>121</v>
      </c>
      <c r="E30" s="231" t="s">
        <v>337</v>
      </c>
      <c r="F30" s="231" t="s">
        <v>340</v>
      </c>
      <c r="G30" s="279">
        <v>44875</v>
      </c>
      <c r="H30" s="201">
        <v>45291</v>
      </c>
      <c r="I30" s="178">
        <v>1</v>
      </c>
      <c r="J30" s="233"/>
      <c r="K30" s="234"/>
      <c r="L30" s="234"/>
      <c r="M30" s="234"/>
      <c r="N30" s="235"/>
      <c r="P30" s="233"/>
      <c r="Q30" s="234"/>
      <c r="R30" s="234"/>
      <c r="S30" s="234"/>
      <c r="T30" s="235"/>
      <c r="V30" s="233"/>
      <c r="W30" s="234"/>
      <c r="X30" s="234"/>
      <c r="Y30" s="234"/>
      <c r="Z30" s="235"/>
      <c r="AB30" s="182"/>
    </row>
    <row r="31" spans="2:28" x14ac:dyDescent="0.25">
      <c r="B31" s="228">
        <v>23</v>
      </c>
      <c r="C31" s="229" t="s">
        <v>30</v>
      </c>
      <c r="D31" s="230" t="s">
        <v>254</v>
      </c>
      <c r="E31" s="231" t="s">
        <v>337</v>
      </c>
      <c r="F31" s="231" t="s">
        <v>338</v>
      </c>
      <c r="G31" s="279">
        <v>44523</v>
      </c>
      <c r="H31" s="201">
        <v>45291</v>
      </c>
      <c r="I31" s="178">
        <v>1</v>
      </c>
      <c r="J31" s="233"/>
      <c r="K31" s="234"/>
      <c r="L31" s="234"/>
      <c r="M31" s="234"/>
      <c r="N31" s="235"/>
      <c r="P31" s="233"/>
      <c r="Q31" s="234"/>
      <c r="R31" s="234"/>
      <c r="S31" s="234"/>
      <c r="T31" s="235"/>
      <c r="V31" s="233"/>
      <c r="W31" s="234"/>
      <c r="X31" s="234"/>
      <c r="Y31" s="234"/>
      <c r="Z31" s="235"/>
      <c r="AB31" s="182"/>
    </row>
    <row r="32" spans="2:28" x14ac:dyDescent="0.25">
      <c r="B32" s="228">
        <v>24</v>
      </c>
      <c r="C32" s="229" t="s">
        <v>19</v>
      </c>
      <c r="D32" s="236" t="s">
        <v>254</v>
      </c>
      <c r="E32" s="231" t="s">
        <v>337</v>
      </c>
      <c r="F32" s="237" t="s">
        <v>341</v>
      </c>
      <c r="G32" s="232">
        <v>44501</v>
      </c>
      <c r="H32" s="201">
        <v>45291</v>
      </c>
      <c r="I32" s="178">
        <v>1</v>
      </c>
      <c r="J32" s="233"/>
      <c r="K32" s="234"/>
      <c r="L32" s="234"/>
      <c r="M32" s="234"/>
      <c r="N32" s="235"/>
      <c r="P32" s="233"/>
      <c r="Q32" s="234"/>
      <c r="R32" s="234"/>
      <c r="S32" s="234"/>
      <c r="T32" s="235"/>
      <c r="V32" s="233"/>
      <c r="W32" s="234"/>
      <c r="X32" s="234"/>
      <c r="Y32" s="234"/>
      <c r="Z32" s="235"/>
      <c r="AB32" s="182"/>
    </row>
    <row r="33" spans="2:28" x14ac:dyDescent="0.25">
      <c r="B33" s="228">
        <v>25</v>
      </c>
      <c r="C33" s="229" t="s">
        <v>12</v>
      </c>
      <c r="D33" s="236" t="s">
        <v>254</v>
      </c>
      <c r="E33" s="231" t="s">
        <v>337</v>
      </c>
      <c r="F33" s="237" t="s">
        <v>341</v>
      </c>
      <c r="G33" s="232">
        <v>44501</v>
      </c>
      <c r="H33" s="201">
        <v>45291</v>
      </c>
      <c r="I33" s="178">
        <v>1</v>
      </c>
      <c r="J33" s="233"/>
      <c r="K33" s="234"/>
      <c r="L33" s="234"/>
      <c r="M33" s="234"/>
      <c r="N33" s="235"/>
      <c r="P33" s="233"/>
      <c r="Q33" s="234"/>
      <c r="R33" s="234"/>
      <c r="S33" s="234"/>
      <c r="T33" s="235"/>
      <c r="V33" s="233"/>
      <c r="W33" s="234"/>
      <c r="X33" s="234"/>
      <c r="Y33" s="234"/>
      <c r="Z33" s="235"/>
      <c r="AB33" s="182"/>
    </row>
    <row r="34" spans="2:28" x14ac:dyDescent="0.25">
      <c r="B34" s="228">
        <v>26</v>
      </c>
      <c r="C34" s="229" t="s">
        <v>14</v>
      </c>
      <c r="D34" s="236" t="s">
        <v>254</v>
      </c>
      <c r="E34" s="231" t="s">
        <v>337</v>
      </c>
      <c r="F34" s="237" t="s">
        <v>341</v>
      </c>
      <c r="G34" s="232">
        <v>44501</v>
      </c>
      <c r="H34" s="201">
        <v>45291</v>
      </c>
      <c r="I34" s="178">
        <v>1</v>
      </c>
      <c r="J34" s="233"/>
      <c r="K34" s="234"/>
      <c r="L34" s="234"/>
      <c r="M34" s="234"/>
      <c r="N34" s="235"/>
      <c r="P34" s="233"/>
      <c r="Q34" s="234"/>
      <c r="R34" s="234"/>
      <c r="S34" s="234"/>
      <c r="T34" s="235"/>
      <c r="V34" s="233"/>
      <c r="W34" s="234"/>
      <c r="X34" s="234"/>
      <c r="Y34" s="234"/>
      <c r="Z34" s="235"/>
      <c r="AB34" s="182"/>
    </row>
    <row r="35" spans="2:28" x14ac:dyDescent="0.25">
      <c r="B35" s="228">
        <v>27</v>
      </c>
      <c r="C35" s="229" t="s">
        <v>26</v>
      </c>
      <c r="D35" s="236" t="s">
        <v>254</v>
      </c>
      <c r="E35" s="231" t="s">
        <v>337</v>
      </c>
      <c r="F35" s="237" t="s">
        <v>341</v>
      </c>
      <c r="G35" s="232">
        <v>44501</v>
      </c>
      <c r="H35" s="201">
        <v>45291</v>
      </c>
      <c r="I35" s="178">
        <v>1</v>
      </c>
      <c r="J35" s="233"/>
      <c r="K35" s="234"/>
      <c r="L35" s="234"/>
      <c r="M35" s="234"/>
      <c r="N35" s="235"/>
      <c r="P35" s="233"/>
      <c r="Q35" s="234"/>
      <c r="R35" s="234"/>
      <c r="S35" s="234"/>
      <c r="T35" s="235"/>
      <c r="V35" s="233"/>
      <c r="W35" s="234"/>
      <c r="X35" s="234"/>
      <c r="Y35" s="234"/>
      <c r="Z35" s="235"/>
      <c r="AB35" s="182"/>
    </row>
    <row r="36" spans="2:28" x14ac:dyDescent="0.25">
      <c r="B36" s="228">
        <v>28</v>
      </c>
      <c r="C36" s="229" t="s">
        <v>25</v>
      </c>
      <c r="D36" s="236" t="s">
        <v>254</v>
      </c>
      <c r="E36" s="231" t="s">
        <v>337</v>
      </c>
      <c r="F36" s="237" t="s">
        <v>341</v>
      </c>
      <c r="G36" s="232">
        <v>44501</v>
      </c>
      <c r="H36" s="201">
        <v>45291</v>
      </c>
      <c r="I36" s="178">
        <v>1</v>
      </c>
      <c r="J36" s="233"/>
      <c r="K36" s="234"/>
      <c r="L36" s="234"/>
      <c r="M36" s="234"/>
      <c r="N36" s="235"/>
      <c r="P36" s="233"/>
      <c r="Q36" s="234"/>
      <c r="R36" s="234"/>
      <c r="S36" s="234"/>
      <c r="T36" s="235"/>
      <c r="V36" s="233"/>
      <c r="W36" s="234"/>
      <c r="X36" s="234"/>
      <c r="Y36" s="234"/>
      <c r="Z36" s="235"/>
      <c r="AB36" s="182"/>
    </row>
    <row r="37" spans="2:28" x14ac:dyDescent="0.25">
      <c r="B37" s="228">
        <v>29</v>
      </c>
      <c r="C37" s="229" t="s">
        <v>27</v>
      </c>
      <c r="D37" s="236" t="s">
        <v>254</v>
      </c>
      <c r="E37" s="231" t="s">
        <v>337</v>
      </c>
      <c r="F37" s="237" t="s">
        <v>341</v>
      </c>
      <c r="G37" s="232">
        <v>44501</v>
      </c>
      <c r="H37" s="201">
        <v>45291</v>
      </c>
      <c r="I37" s="178">
        <v>1</v>
      </c>
      <c r="J37" s="233"/>
      <c r="K37" s="234"/>
      <c r="L37" s="234"/>
      <c r="M37" s="234"/>
      <c r="N37" s="235"/>
      <c r="P37" s="233"/>
      <c r="Q37" s="234"/>
      <c r="R37" s="234"/>
      <c r="S37" s="234"/>
      <c r="T37" s="235"/>
      <c r="V37" s="233"/>
      <c r="W37" s="234"/>
      <c r="X37" s="234"/>
      <c r="Y37" s="234"/>
      <c r="Z37" s="235"/>
      <c r="AB37" s="182"/>
    </row>
    <row r="38" spans="2:28" x14ac:dyDescent="0.25">
      <c r="B38" s="228">
        <v>30</v>
      </c>
      <c r="C38" s="229" t="s">
        <v>21</v>
      </c>
      <c r="D38" s="236" t="s">
        <v>254</v>
      </c>
      <c r="E38" s="231" t="s">
        <v>337</v>
      </c>
      <c r="F38" s="237" t="s">
        <v>341</v>
      </c>
      <c r="G38" s="232">
        <v>44501</v>
      </c>
      <c r="H38" s="201">
        <v>45291</v>
      </c>
      <c r="I38" s="178">
        <v>1</v>
      </c>
      <c r="J38" s="233"/>
      <c r="K38" s="234"/>
      <c r="L38" s="234"/>
      <c r="M38" s="234"/>
      <c r="N38" s="235"/>
      <c r="P38" s="233"/>
      <c r="Q38" s="234"/>
      <c r="R38" s="234"/>
      <c r="S38" s="234"/>
      <c r="T38" s="235"/>
      <c r="V38" s="233"/>
      <c r="W38" s="234"/>
      <c r="X38" s="234"/>
      <c r="Y38" s="234"/>
      <c r="Z38" s="235"/>
      <c r="AB38" s="182"/>
    </row>
    <row r="39" spans="2:28" x14ac:dyDescent="0.25">
      <c r="B39" s="228">
        <v>31</v>
      </c>
      <c r="C39" s="229" t="s">
        <v>33</v>
      </c>
      <c r="D39" s="236" t="s">
        <v>254</v>
      </c>
      <c r="E39" s="231" t="s">
        <v>337</v>
      </c>
      <c r="F39" s="237" t="s">
        <v>341</v>
      </c>
      <c r="G39" s="232">
        <v>44501</v>
      </c>
      <c r="H39" s="201">
        <v>45291</v>
      </c>
      <c r="I39" s="178">
        <v>1</v>
      </c>
      <c r="J39" s="233"/>
      <c r="K39" s="234"/>
      <c r="L39" s="234"/>
      <c r="M39" s="234"/>
      <c r="N39" s="235"/>
      <c r="P39" s="233"/>
      <c r="Q39" s="234"/>
      <c r="R39" s="234"/>
      <c r="S39" s="234"/>
      <c r="T39" s="235"/>
      <c r="V39" s="233"/>
      <c r="W39" s="234"/>
      <c r="X39" s="234"/>
      <c r="Y39" s="234"/>
      <c r="Z39" s="235"/>
      <c r="AB39" s="182"/>
    </row>
    <row r="40" spans="2:28" x14ac:dyDescent="0.25">
      <c r="B40" s="228">
        <v>32</v>
      </c>
      <c r="C40" s="229" t="s">
        <v>4</v>
      </c>
      <c r="D40" s="236" t="s">
        <v>254</v>
      </c>
      <c r="E40" s="231" t="s">
        <v>337</v>
      </c>
      <c r="F40" s="237" t="s">
        <v>341</v>
      </c>
      <c r="G40" s="232">
        <v>44501</v>
      </c>
      <c r="H40" s="201">
        <v>45291</v>
      </c>
      <c r="I40" s="178">
        <v>1</v>
      </c>
      <c r="J40" s="233"/>
      <c r="K40" s="234"/>
      <c r="L40" s="234"/>
      <c r="M40" s="234"/>
      <c r="N40" s="235"/>
      <c r="P40" s="233"/>
      <c r="Q40" s="234"/>
      <c r="R40" s="234"/>
      <c r="S40" s="234"/>
      <c r="T40" s="235"/>
      <c r="V40" s="233"/>
      <c r="W40" s="234"/>
      <c r="X40" s="234"/>
      <c r="Y40" s="234"/>
      <c r="Z40" s="235"/>
      <c r="AB40" s="182"/>
    </row>
    <row r="41" spans="2:28" ht="15.75" thickBot="1" x14ac:dyDescent="0.3">
      <c r="B41" s="228">
        <v>33</v>
      </c>
      <c r="C41" s="238" t="s">
        <v>20</v>
      </c>
      <c r="D41" s="239" t="s">
        <v>254</v>
      </c>
      <c r="E41" s="231" t="s">
        <v>337</v>
      </c>
      <c r="F41" s="240" t="s">
        <v>338</v>
      </c>
      <c r="G41" s="276">
        <v>44523</v>
      </c>
      <c r="H41" s="241">
        <v>45291</v>
      </c>
      <c r="I41" s="242">
        <v>1</v>
      </c>
      <c r="J41" s="243"/>
      <c r="K41" s="244"/>
      <c r="L41" s="244"/>
      <c r="M41" s="244"/>
      <c r="N41" s="245"/>
      <c r="P41" s="243"/>
      <c r="Q41" s="244"/>
      <c r="R41" s="244"/>
      <c r="S41" s="244"/>
      <c r="T41" s="245"/>
      <c r="V41" s="243"/>
      <c r="W41" s="244"/>
      <c r="X41" s="244"/>
      <c r="Y41" s="244"/>
      <c r="Z41" s="245"/>
      <c r="AB41" s="246"/>
    </row>
    <row r="42" spans="2:28" ht="15.75" thickBot="1" x14ac:dyDescent="0.3">
      <c r="C42" s="399" t="s">
        <v>41</v>
      </c>
      <c r="D42" s="400"/>
      <c r="E42" s="400"/>
      <c r="F42" s="400"/>
      <c r="G42" s="400"/>
      <c r="H42" s="401"/>
      <c r="I42" s="247">
        <f>SUM(I5:I41)</f>
        <v>51</v>
      </c>
      <c r="J42" s="247">
        <f t="shared" ref="J42:N42" si="0">SUM(J13:J41)</f>
        <v>0</v>
      </c>
      <c r="K42" s="247">
        <f t="shared" si="0"/>
        <v>0</v>
      </c>
      <c r="L42" s="247">
        <f t="shared" si="0"/>
        <v>0</v>
      </c>
      <c r="M42" s="247">
        <f t="shared" si="0"/>
        <v>0</v>
      </c>
      <c r="N42" s="248">
        <f t="shared" si="0"/>
        <v>0</v>
      </c>
      <c r="P42" s="247">
        <f>SUM(P13:P41)</f>
        <v>0</v>
      </c>
      <c r="Q42" s="247">
        <f>SUM(Q13:Q41)</f>
        <v>0</v>
      </c>
      <c r="R42" s="247">
        <f>SUM(R13:R41)</f>
        <v>0</v>
      </c>
      <c r="S42" s="247">
        <f>SUM(S13:S41)</f>
        <v>0</v>
      </c>
      <c r="T42" s="248">
        <f>SUM(T13:T41)</f>
        <v>0</v>
      </c>
      <c r="V42" s="247">
        <f>SUM(V13:V41)</f>
        <v>0</v>
      </c>
      <c r="W42" s="247">
        <f>SUM(W13:W41)</f>
        <v>0</v>
      </c>
      <c r="X42" s="247">
        <f>SUM(X13:X41)</f>
        <v>0</v>
      </c>
      <c r="Y42" s="247">
        <f>SUM(Y13:Y41)</f>
        <v>0</v>
      </c>
      <c r="Z42" s="248">
        <f>SUM(Z13:Z41)</f>
        <v>0</v>
      </c>
      <c r="AB42" s="247">
        <f>SUM(AB13:AB41)</f>
        <v>0</v>
      </c>
    </row>
    <row r="43" spans="2:28" ht="15" customHeight="1" x14ac:dyDescent="0.25">
      <c r="C43" s="249" t="s">
        <v>52</v>
      </c>
      <c r="D43" s="250"/>
      <c r="E43" s="250"/>
      <c r="F43" s="250"/>
      <c r="G43" s="250"/>
      <c r="H43" s="250"/>
      <c r="I43" s="251"/>
      <c r="J43" s="250"/>
      <c r="K43" s="250"/>
      <c r="P43" s="250"/>
      <c r="Q43" s="250"/>
      <c r="V43" s="250"/>
      <c r="W43" s="250"/>
    </row>
    <row r="44" spans="2:28" ht="15" customHeight="1" x14ac:dyDescent="0.25">
      <c r="C44" s="249" t="s">
        <v>79</v>
      </c>
      <c r="D44" s="250"/>
      <c r="E44" s="250"/>
      <c r="F44" s="250"/>
      <c r="G44" s="250"/>
      <c r="H44" s="250"/>
      <c r="I44" s="251"/>
      <c r="J44" s="250"/>
      <c r="K44" s="250"/>
      <c r="P44" s="250"/>
      <c r="Q44" s="250"/>
      <c r="V44" s="250"/>
      <c r="W44" s="250"/>
    </row>
    <row r="45" spans="2:28" x14ac:dyDescent="0.25">
      <c r="C45" s="404" t="s">
        <v>158</v>
      </c>
      <c r="D45" s="404"/>
    </row>
  </sheetData>
  <autoFilter ref="C2:H45" xr:uid="{3ABE1E77-4929-46D4-BC92-4D3E8B0C8CC7}"/>
  <mergeCells count="15">
    <mergeCell ref="C45:D45"/>
    <mergeCell ref="I2:I3"/>
    <mergeCell ref="J2:N2"/>
    <mergeCell ref="P2:T2"/>
    <mergeCell ref="V2:Z2"/>
    <mergeCell ref="A2:A4"/>
    <mergeCell ref="B2:B4"/>
    <mergeCell ref="AB2:AB3"/>
    <mergeCell ref="C42:H42"/>
    <mergeCell ref="C2:C4"/>
    <mergeCell ref="D2:D4"/>
    <mergeCell ref="E2:E4"/>
    <mergeCell ref="F2:F4"/>
    <mergeCell ref="G2:G4"/>
    <mergeCell ref="H2:H4"/>
  </mergeCells>
  <hyperlinks>
    <hyperlink ref="C45:D45" location="'Main_Commercial Summary'!A1" display="Back to Summary Sheet" xr:uid="{300B1D7F-321E-4F11-A11F-4FE3473022D7}"/>
  </hyperlinks>
  <pageMargins left="0.7" right="0.7" top="0.75" bottom="0.75" header="0.3" footer="0.3"/>
  <pageSetup paperSize="9" scale="47" fitToHeight="0" orientation="landscape" r:id="rId1"/>
  <headerFooter>
    <oddHeader>&amp;CDatacenter and DR Site Infrastructure Managed Services</oddHeader>
    <oddFooter>&amp;LRfP No.  400/2021/1619/BYO/ITV dated March 16, 2021&amp;R&amp;A</oddFooter>
  </headerFooter>
  <colBreaks count="2" manualBreakCount="2">
    <brk id="9" min="1" max="44" man="1"/>
    <brk id="15" min="1" max="44"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58"/>
  <sheetViews>
    <sheetView view="pageBreakPreview" zoomScale="115" zoomScaleNormal="80" zoomScaleSheetLayoutView="115" workbookViewId="0">
      <pane xSplit="1" ySplit="5" topLeftCell="B6" activePane="bottomRight" state="frozen"/>
      <selection pane="topRight" activeCell="B1" sqref="B1"/>
      <selection pane="bottomLeft" activeCell="A6" sqref="A6"/>
      <selection pane="bottomRight" activeCell="G44" sqref="G44"/>
    </sheetView>
  </sheetViews>
  <sheetFormatPr defaultRowHeight="12.75" x14ac:dyDescent="0.2"/>
  <cols>
    <col min="1" max="1" width="5.7109375" customWidth="1"/>
    <col min="2" max="2" width="5.85546875" bestFit="1" customWidth="1"/>
    <col min="3" max="3" width="32.7109375" bestFit="1" customWidth="1"/>
    <col min="4" max="4" width="15.28515625" customWidth="1"/>
    <col min="5" max="5" width="17.140625" style="1" customWidth="1"/>
  </cols>
  <sheetData>
    <row r="1" spans="2:5" ht="13.5" thickBot="1" x14ac:dyDescent="0.25"/>
    <row r="2" spans="2:5" ht="24" customHeight="1" x14ac:dyDescent="0.2">
      <c r="B2" s="423" t="s">
        <v>349</v>
      </c>
      <c r="C2" s="424"/>
      <c r="D2" s="424"/>
      <c r="E2" s="425"/>
    </row>
    <row r="3" spans="2:5" ht="15" x14ac:dyDescent="0.2">
      <c r="B3" s="434" t="s">
        <v>350</v>
      </c>
      <c r="C3" s="435"/>
      <c r="D3" s="435"/>
      <c r="E3" s="436"/>
    </row>
    <row r="4" spans="2:5" ht="14.25" customHeight="1" thickBot="1" x14ac:dyDescent="0.25">
      <c r="B4" s="437" t="s">
        <v>348</v>
      </c>
      <c r="C4" s="438"/>
      <c r="D4" s="438"/>
      <c r="E4" s="439"/>
    </row>
    <row r="5" spans="2:5" s="2" customFormat="1" ht="30.75" thickBot="1" x14ac:dyDescent="0.25">
      <c r="B5" s="124" t="s">
        <v>160</v>
      </c>
      <c r="C5" s="127" t="s">
        <v>159</v>
      </c>
      <c r="D5" s="125" t="s">
        <v>343</v>
      </c>
      <c r="E5" s="126" t="s">
        <v>257</v>
      </c>
    </row>
    <row r="6" spans="2:5" s="2" customFormat="1" x14ac:dyDescent="0.2">
      <c r="B6" s="136">
        <v>1</v>
      </c>
      <c r="C6" s="123" t="s">
        <v>281</v>
      </c>
      <c r="D6" s="136" t="s">
        <v>282</v>
      </c>
      <c r="E6" s="129">
        <v>0</v>
      </c>
    </row>
    <row r="7" spans="2:5" s="2" customFormat="1" x14ac:dyDescent="0.2">
      <c r="B7" s="122">
        <v>2</v>
      </c>
      <c r="C7" s="121" t="s">
        <v>296</v>
      </c>
      <c r="D7" s="122" t="s">
        <v>283</v>
      </c>
      <c r="E7" s="128">
        <v>0</v>
      </c>
    </row>
    <row r="8" spans="2:5" s="2" customFormat="1" x14ac:dyDescent="0.2">
      <c r="B8" s="122">
        <v>3</v>
      </c>
      <c r="C8" s="121" t="s">
        <v>296</v>
      </c>
      <c r="D8" s="122" t="s">
        <v>284</v>
      </c>
      <c r="E8" s="128">
        <v>0</v>
      </c>
    </row>
    <row r="9" spans="2:5" s="2" customFormat="1" x14ac:dyDescent="0.2">
      <c r="B9" s="136">
        <v>4</v>
      </c>
      <c r="C9" s="121" t="s">
        <v>285</v>
      </c>
      <c r="D9" s="122" t="s">
        <v>283</v>
      </c>
      <c r="E9" s="128">
        <v>0</v>
      </c>
    </row>
    <row r="10" spans="2:5" s="2" customFormat="1" x14ac:dyDescent="0.2">
      <c r="B10" s="122">
        <v>5</v>
      </c>
      <c r="C10" s="121" t="s">
        <v>285</v>
      </c>
      <c r="D10" s="122" t="s">
        <v>284</v>
      </c>
      <c r="E10" s="128">
        <v>0</v>
      </c>
    </row>
    <row r="11" spans="2:5" s="2" customFormat="1" x14ac:dyDescent="0.2">
      <c r="B11" s="122">
        <v>6</v>
      </c>
      <c r="C11" s="121" t="s">
        <v>286</v>
      </c>
      <c r="D11" s="122" t="s">
        <v>283</v>
      </c>
      <c r="E11" s="128">
        <v>0</v>
      </c>
    </row>
    <row r="12" spans="2:5" s="2" customFormat="1" x14ac:dyDescent="0.2">
      <c r="B12" s="136">
        <v>7</v>
      </c>
      <c r="C12" s="121" t="s">
        <v>286</v>
      </c>
      <c r="D12" s="122" t="s">
        <v>284</v>
      </c>
      <c r="E12" s="128">
        <v>0</v>
      </c>
    </row>
    <row r="13" spans="2:5" s="2" customFormat="1" x14ac:dyDescent="0.2">
      <c r="B13" s="122">
        <v>8</v>
      </c>
      <c r="C13" s="121" t="s">
        <v>287</v>
      </c>
      <c r="D13" s="122" t="s">
        <v>283</v>
      </c>
      <c r="E13" s="128">
        <v>0</v>
      </c>
    </row>
    <row r="14" spans="2:5" s="2" customFormat="1" x14ac:dyDescent="0.2">
      <c r="B14" s="122">
        <v>9</v>
      </c>
      <c r="C14" s="121" t="s">
        <v>287</v>
      </c>
      <c r="D14" s="122" t="s">
        <v>284</v>
      </c>
      <c r="E14" s="128">
        <v>0</v>
      </c>
    </row>
    <row r="15" spans="2:5" s="2" customFormat="1" x14ac:dyDescent="0.2">
      <c r="B15" s="122">
        <v>10</v>
      </c>
      <c r="C15" s="121" t="s">
        <v>287</v>
      </c>
      <c r="D15" s="122" t="s">
        <v>282</v>
      </c>
      <c r="E15" s="128">
        <v>0</v>
      </c>
    </row>
    <row r="16" spans="2:5" s="2" customFormat="1" x14ac:dyDescent="0.2">
      <c r="B16" s="122">
        <v>11</v>
      </c>
      <c r="C16" s="121" t="s">
        <v>344</v>
      </c>
      <c r="D16" s="122" t="s">
        <v>283</v>
      </c>
      <c r="E16" s="128">
        <v>0</v>
      </c>
    </row>
    <row r="17" spans="2:5" s="2" customFormat="1" x14ac:dyDescent="0.2">
      <c r="B17" s="122">
        <v>12</v>
      </c>
      <c r="C17" s="121" t="s">
        <v>344</v>
      </c>
      <c r="D17" s="122" t="s">
        <v>284</v>
      </c>
      <c r="E17" s="128">
        <v>0</v>
      </c>
    </row>
    <row r="18" spans="2:5" s="2" customFormat="1" ht="25.5" x14ac:dyDescent="0.2">
      <c r="B18" s="122">
        <v>13</v>
      </c>
      <c r="C18" s="121" t="s">
        <v>294</v>
      </c>
      <c r="D18" s="122" t="s">
        <v>283</v>
      </c>
      <c r="E18" s="128">
        <v>0</v>
      </c>
    </row>
    <row r="19" spans="2:5" s="2" customFormat="1" ht="25.5" x14ac:dyDescent="0.2">
      <c r="B19" s="122">
        <v>14</v>
      </c>
      <c r="C19" s="121" t="s">
        <v>294</v>
      </c>
      <c r="D19" s="122" t="s">
        <v>284</v>
      </c>
      <c r="E19" s="128">
        <v>0</v>
      </c>
    </row>
    <row r="20" spans="2:5" s="2" customFormat="1" x14ac:dyDescent="0.2">
      <c r="B20" s="122">
        <v>15</v>
      </c>
      <c r="C20" s="121" t="s">
        <v>292</v>
      </c>
      <c r="D20" s="122" t="s">
        <v>283</v>
      </c>
      <c r="E20" s="128">
        <v>0</v>
      </c>
    </row>
    <row r="21" spans="2:5" s="2" customFormat="1" x14ac:dyDescent="0.2">
      <c r="B21" s="122">
        <v>16</v>
      </c>
      <c r="C21" s="121" t="s">
        <v>292</v>
      </c>
      <c r="D21" s="122" t="s">
        <v>284</v>
      </c>
      <c r="E21" s="128">
        <v>0</v>
      </c>
    </row>
    <row r="22" spans="2:5" s="2" customFormat="1" x14ac:dyDescent="0.2">
      <c r="B22" s="122">
        <v>17</v>
      </c>
      <c r="C22" s="121" t="s">
        <v>293</v>
      </c>
      <c r="D22" s="122" t="s">
        <v>283</v>
      </c>
      <c r="E22" s="128">
        <v>0</v>
      </c>
    </row>
    <row r="23" spans="2:5" s="2" customFormat="1" x14ac:dyDescent="0.2">
      <c r="B23" s="122">
        <v>18</v>
      </c>
      <c r="C23" s="121" t="s">
        <v>293</v>
      </c>
      <c r="D23" s="122" t="s">
        <v>284</v>
      </c>
      <c r="E23" s="128">
        <v>0</v>
      </c>
    </row>
    <row r="24" spans="2:5" s="2" customFormat="1" x14ac:dyDescent="0.2">
      <c r="B24" s="122">
        <v>19</v>
      </c>
      <c r="C24" s="121" t="s">
        <v>288</v>
      </c>
      <c r="D24" s="122" t="s">
        <v>283</v>
      </c>
      <c r="E24" s="128">
        <v>0</v>
      </c>
    </row>
    <row r="25" spans="2:5" s="2" customFormat="1" x14ac:dyDescent="0.2">
      <c r="B25" s="122">
        <v>20</v>
      </c>
      <c r="C25" s="121" t="s">
        <v>288</v>
      </c>
      <c r="D25" s="122" t="s">
        <v>284</v>
      </c>
      <c r="E25" s="128">
        <v>0</v>
      </c>
    </row>
    <row r="26" spans="2:5" s="2" customFormat="1" x14ac:dyDescent="0.2">
      <c r="B26" s="122">
        <v>21</v>
      </c>
      <c r="C26" s="121" t="s">
        <v>289</v>
      </c>
      <c r="D26" s="122" t="s">
        <v>283</v>
      </c>
      <c r="E26" s="128">
        <v>0</v>
      </c>
    </row>
    <row r="27" spans="2:5" s="2" customFormat="1" x14ac:dyDescent="0.2">
      <c r="B27" s="122">
        <v>22</v>
      </c>
      <c r="C27" s="121" t="s">
        <v>289</v>
      </c>
      <c r="D27" s="122" t="s">
        <v>284</v>
      </c>
      <c r="E27" s="128">
        <v>0</v>
      </c>
    </row>
    <row r="28" spans="2:5" s="2" customFormat="1" x14ac:dyDescent="0.2">
      <c r="B28" s="122">
        <v>23</v>
      </c>
      <c r="C28" s="121" t="s">
        <v>290</v>
      </c>
      <c r="D28" s="122" t="s">
        <v>283</v>
      </c>
      <c r="E28" s="128">
        <v>0</v>
      </c>
    </row>
    <row r="29" spans="2:5" s="2" customFormat="1" x14ac:dyDescent="0.2">
      <c r="B29" s="122">
        <v>24</v>
      </c>
      <c r="C29" s="121" t="s">
        <v>290</v>
      </c>
      <c r="D29" s="122" t="s">
        <v>284</v>
      </c>
      <c r="E29" s="128">
        <v>0</v>
      </c>
    </row>
    <row r="30" spans="2:5" s="2" customFormat="1" x14ac:dyDescent="0.2">
      <c r="B30" s="122">
        <v>25</v>
      </c>
      <c r="C30" s="121" t="s">
        <v>290</v>
      </c>
      <c r="D30" s="122" t="s">
        <v>282</v>
      </c>
      <c r="E30" s="128">
        <v>0</v>
      </c>
    </row>
    <row r="31" spans="2:5" s="2" customFormat="1" x14ac:dyDescent="0.2">
      <c r="B31" s="122">
        <v>26</v>
      </c>
      <c r="C31" s="121" t="s">
        <v>297</v>
      </c>
      <c r="D31" s="122" t="s">
        <v>283</v>
      </c>
      <c r="E31" s="128">
        <v>0</v>
      </c>
    </row>
    <row r="32" spans="2:5" s="2" customFormat="1" x14ac:dyDescent="0.2">
      <c r="B32" s="122">
        <v>27</v>
      </c>
      <c r="C32" s="121" t="s">
        <v>297</v>
      </c>
      <c r="D32" s="122" t="s">
        <v>284</v>
      </c>
      <c r="E32" s="128">
        <v>0</v>
      </c>
    </row>
    <row r="33" spans="2:5" s="2" customFormat="1" x14ac:dyDescent="0.2">
      <c r="B33" s="122">
        <v>28</v>
      </c>
      <c r="C33" s="121" t="s">
        <v>291</v>
      </c>
      <c r="D33" s="122" t="s">
        <v>283</v>
      </c>
      <c r="E33" s="128">
        <v>0</v>
      </c>
    </row>
    <row r="34" spans="2:5" s="2" customFormat="1" x14ac:dyDescent="0.2">
      <c r="B34" s="122">
        <v>29</v>
      </c>
      <c r="C34" s="121" t="s">
        <v>291</v>
      </c>
      <c r="D34" s="122" t="s">
        <v>284</v>
      </c>
      <c r="E34" s="128">
        <v>0</v>
      </c>
    </row>
    <row r="35" spans="2:5" s="2" customFormat="1" ht="13.5" thickBot="1" x14ac:dyDescent="0.25">
      <c r="B35" s="122">
        <v>30</v>
      </c>
      <c r="C35" s="130" t="s">
        <v>295</v>
      </c>
      <c r="D35" s="137" t="s">
        <v>283</v>
      </c>
      <c r="E35" s="131">
        <v>0</v>
      </c>
    </row>
    <row r="36" spans="2:5" ht="13.5" thickBot="1" x14ac:dyDescent="0.25">
      <c r="B36" s="426" t="s">
        <v>299</v>
      </c>
      <c r="C36" s="427"/>
      <c r="D36" s="134"/>
      <c r="E36" s="135">
        <f>SUM(E6:E35)</f>
        <v>0</v>
      </c>
    </row>
    <row r="37" spans="2:5" x14ac:dyDescent="0.2">
      <c r="B37" s="138"/>
      <c r="C37" s="132" t="s">
        <v>298</v>
      </c>
      <c r="D37" s="133">
        <v>0</v>
      </c>
      <c r="E37" s="141">
        <f>+E36*D37</f>
        <v>0</v>
      </c>
    </row>
    <row r="38" spans="2:5" ht="13.5" thickBot="1" x14ac:dyDescent="0.25">
      <c r="B38" s="138"/>
      <c r="C38" s="107" t="s">
        <v>253</v>
      </c>
      <c r="D38" s="108">
        <v>0</v>
      </c>
      <c r="E38" s="140">
        <f>+E36*D38</f>
        <v>0</v>
      </c>
    </row>
    <row r="39" spans="2:5" ht="15.75" thickBot="1" x14ac:dyDescent="0.3">
      <c r="B39" s="138"/>
      <c r="C39" s="428" t="s">
        <v>247</v>
      </c>
      <c r="D39" s="429"/>
      <c r="E39" s="109">
        <f>SUM(E37:E38)</f>
        <v>0</v>
      </c>
    </row>
    <row r="40" spans="2:5" ht="13.5" thickBot="1" x14ac:dyDescent="0.25">
      <c r="B40" s="138"/>
      <c r="C40" s="426" t="s">
        <v>275</v>
      </c>
      <c r="D40" s="430"/>
      <c r="E40" s="106">
        <f>+E36+E39</f>
        <v>0</v>
      </c>
    </row>
    <row r="41" spans="2:5" ht="13.5" thickBot="1" x14ac:dyDescent="0.25">
      <c r="B41" s="139"/>
      <c r="C41" s="426" t="s">
        <v>276</v>
      </c>
      <c r="D41" s="430"/>
      <c r="E41" s="106">
        <f>+E40*12</f>
        <v>0</v>
      </c>
    </row>
    <row r="42" spans="2:5" x14ac:dyDescent="0.2">
      <c r="B42" s="139"/>
      <c r="C42" s="142"/>
      <c r="D42" s="142"/>
      <c r="E42" s="143"/>
    </row>
    <row r="43" spans="2:5" ht="26.25" customHeight="1" x14ac:dyDescent="0.2">
      <c r="B43" s="431" t="s">
        <v>161</v>
      </c>
      <c r="C43" s="432"/>
      <c r="D43" s="432"/>
      <c r="E43" s="433"/>
    </row>
    <row r="44" spans="2:5" ht="26.25" customHeight="1" x14ac:dyDescent="0.2">
      <c r="B44" s="416" t="s">
        <v>85</v>
      </c>
      <c r="C44" s="417"/>
      <c r="D44" s="417"/>
      <c r="E44" s="418"/>
    </row>
    <row r="45" spans="2:5" ht="26.25" customHeight="1" x14ac:dyDescent="0.2">
      <c r="B45" s="419" t="s">
        <v>256</v>
      </c>
      <c r="C45" s="420"/>
      <c r="D45" s="420"/>
      <c r="E45" s="421"/>
    </row>
    <row r="46" spans="2:5" ht="10.5" customHeight="1" x14ac:dyDescent="0.2">
      <c r="B46" s="102"/>
      <c r="C46" s="102"/>
      <c r="D46" s="102"/>
      <c r="E46" s="103"/>
    </row>
    <row r="47" spans="2:5" x14ac:dyDescent="0.2">
      <c r="B47" s="422" t="s">
        <v>158</v>
      </c>
      <c r="C47" s="422"/>
      <c r="D47" s="116"/>
      <c r="E47" s="103"/>
    </row>
    <row r="48" spans="2:5" x14ac:dyDescent="0.2">
      <c r="B48" s="102"/>
      <c r="C48" s="102"/>
      <c r="D48" s="102"/>
      <c r="E48" s="103"/>
    </row>
    <row r="49" spans="2:5" x14ac:dyDescent="0.2">
      <c r="B49" s="40"/>
      <c r="C49" s="40"/>
      <c r="D49" s="40"/>
      <c r="E49" s="98"/>
    </row>
    <row r="50" spans="2:5" x14ac:dyDescent="0.2">
      <c r="B50" s="40"/>
      <c r="C50" s="40"/>
      <c r="D50" s="40"/>
      <c r="E50" s="98"/>
    </row>
    <row r="51" spans="2:5" x14ac:dyDescent="0.2">
      <c r="B51" s="40"/>
      <c r="C51" s="40"/>
      <c r="D51" s="40"/>
      <c r="E51" s="98"/>
    </row>
    <row r="52" spans="2:5" x14ac:dyDescent="0.2">
      <c r="B52" s="40"/>
      <c r="C52" s="40"/>
      <c r="D52" s="40"/>
      <c r="E52" s="98"/>
    </row>
    <row r="53" spans="2:5" x14ac:dyDescent="0.2">
      <c r="B53" s="40"/>
      <c r="C53" s="40"/>
      <c r="D53" s="40"/>
      <c r="E53" s="98"/>
    </row>
    <row r="54" spans="2:5" x14ac:dyDescent="0.2">
      <c r="B54" s="40"/>
      <c r="C54" s="40"/>
      <c r="D54" s="40"/>
      <c r="E54" s="98"/>
    </row>
    <row r="55" spans="2:5" x14ac:dyDescent="0.2">
      <c r="B55" s="40"/>
      <c r="C55" s="40"/>
      <c r="D55" s="40"/>
      <c r="E55" s="98"/>
    </row>
    <row r="56" spans="2:5" x14ac:dyDescent="0.2">
      <c r="B56" s="40"/>
      <c r="C56" s="40"/>
      <c r="D56" s="40"/>
      <c r="E56" s="98"/>
    </row>
    <row r="57" spans="2:5" x14ac:dyDescent="0.2">
      <c r="B57" s="40"/>
      <c r="C57" s="40"/>
      <c r="D57" s="40"/>
      <c r="E57" s="98"/>
    </row>
    <row r="58" spans="2:5" x14ac:dyDescent="0.2">
      <c r="B58" s="40"/>
      <c r="C58" s="40"/>
      <c r="D58" s="40"/>
      <c r="E58" s="98"/>
    </row>
  </sheetData>
  <mergeCells count="11">
    <mergeCell ref="B44:E44"/>
    <mergeCell ref="B45:E45"/>
    <mergeCell ref="B47:C47"/>
    <mergeCell ref="B2:E2"/>
    <mergeCell ref="B36:C36"/>
    <mergeCell ref="C39:D39"/>
    <mergeCell ref="C40:D40"/>
    <mergeCell ref="C41:D41"/>
    <mergeCell ref="B43:E43"/>
    <mergeCell ref="B3:E3"/>
    <mergeCell ref="B4:E4"/>
  </mergeCells>
  <hyperlinks>
    <hyperlink ref="B47:C47" location="'Main_Commercial Summary'!A1" display="Back to Summary Sheet" xr:uid="{00000000-0004-0000-0600-000000000000}"/>
  </hyperlinks>
  <pageMargins left="0.70866141732283505" right="0.70866141732283505" top="0.74803149606299202" bottom="0.74803149606299202" header="0.31496062992126" footer="0.31496062992126"/>
  <pageSetup paperSize="9" orientation="portrait" r:id="rId1"/>
  <headerFooter>
    <oddHeader xml:space="preserve">&amp;CDatacentre and DR Site Infrastructure Managed Services </oddHeader>
    <oddFooter>&amp;LRfP No. 400/2021/1619/BYO/ITV dated March 16, 2021&amp;C &amp;R&amp;A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47"/>
  <sheetViews>
    <sheetView topLeftCell="A16" zoomScale="80" zoomScaleNormal="80" workbookViewId="0">
      <selection activeCell="B39" sqref="A39:IV39"/>
    </sheetView>
  </sheetViews>
  <sheetFormatPr defaultRowHeight="12.75" x14ac:dyDescent="0.2"/>
  <cols>
    <col min="1" max="1" width="14.5703125" customWidth="1"/>
    <col min="2" max="2" width="12.85546875" bestFit="1" customWidth="1"/>
    <col min="3" max="3" width="25.85546875" bestFit="1" customWidth="1"/>
    <col min="4" max="5" width="10.7109375" bestFit="1" customWidth="1"/>
    <col min="11" max="11" width="11.7109375" bestFit="1" customWidth="1"/>
    <col min="16" max="16" width="13.85546875" bestFit="1" customWidth="1"/>
    <col min="21" max="21" width="16.85546875" bestFit="1" customWidth="1"/>
    <col min="26" max="26" width="16.85546875" bestFit="1" customWidth="1"/>
    <col min="31" max="31" width="16.85546875" bestFit="1" customWidth="1"/>
    <col min="32" max="32" width="19.140625" bestFit="1" customWidth="1"/>
  </cols>
  <sheetData>
    <row r="1" spans="1:32" ht="15" x14ac:dyDescent="0.25">
      <c r="A1" s="371" t="s">
        <v>213</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row>
    <row r="2" spans="1:32" ht="25.5" x14ac:dyDescent="0.2">
      <c r="A2" s="441" t="s">
        <v>42</v>
      </c>
      <c r="B2" s="383" t="s">
        <v>172</v>
      </c>
      <c r="C2" s="446" t="s">
        <v>173</v>
      </c>
      <c r="D2" s="449" t="s">
        <v>168</v>
      </c>
      <c r="E2" s="452" t="s">
        <v>169</v>
      </c>
      <c r="F2" s="383" t="s">
        <v>44</v>
      </c>
      <c r="G2" s="455" t="s">
        <v>242</v>
      </c>
      <c r="H2" s="456"/>
      <c r="I2" s="456"/>
      <c r="J2" s="456"/>
      <c r="K2" s="457"/>
      <c r="L2" s="455" t="s">
        <v>243</v>
      </c>
      <c r="M2" s="456"/>
      <c r="N2" s="456"/>
      <c r="O2" s="456"/>
      <c r="P2" s="457"/>
      <c r="Q2" s="455" t="s">
        <v>244</v>
      </c>
      <c r="R2" s="456"/>
      <c r="S2" s="456"/>
      <c r="T2" s="456"/>
      <c r="U2" s="457"/>
      <c r="V2" s="455" t="s">
        <v>245</v>
      </c>
      <c r="W2" s="456"/>
      <c r="X2" s="456"/>
      <c r="Y2" s="456"/>
      <c r="Z2" s="457"/>
      <c r="AA2" s="455" t="s">
        <v>246</v>
      </c>
      <c r="AB2" s="456"/>
      <c r="AC2" s="456"/>
      <c r="AD2" s="456"/>
      <c r="AE2" s="457"/>
      <c r="AF2" s="97" t="s">
        <v>83</v>
      </c>
    </row>
    <row r="3" spans="1:32" ht="38.25" x14ac:dyDescent="0.2">
      <c r="A3" s="442"/>
      <c r="B3" s="444"/>
      <c r="C3" s="447"/>
      <c r="D3" s="450"/>
      <c r="E3" s="453"/>
      <c r="F3" s="445"/>
      <c r="G3" s="97" t="s">
        <v>53</v>
      </c>
      <c r="H3" s="86" t="s">
        <v>54</v>
      </c>
      <c r="I3" s="86" t="s">
        <v>55</v>
      </c>
      <c r="J3" s="86" t="s">
        <v>56</v>
      </c>
      <c r="K3" s="97" t="s">
        <v>57</v>
      </c>
      <c r="L3" s="87" t="s">
        <v>53</v>
      </c>
      <c r="M3" s="95" t="s">
        <v>54</v>
      </c>
      <c r="N3" s="95" t="s">
        <v>55</v>
      </c>
      <c r="O3" s="95" t="s">
        <v>56</v>
      </c>
      <c r="P3" s="96" t="s">
        <v>62</v>
      </c>
      <c r="Q3" s="96" t="s">
        <v>53</v>
      </c>
      <c r="R3" s="95" t="s">
        <v>54</v>
      </c>
      <c r="S3" s="95" t="s">
        <v>55</v>
      </c>
      <c r="T3" s="95" t="s">
        <v>56</v>
      </c>
      <c r="U3" s="96" t="s">
        <v>80</v>
      </c>
      <c r="V3" s="96" t="s">
        <v>53</v>
      </c>
      <c r="W3" s="95" t="s">
        <v>54</v>
      </c>
      <c r="X3" s="95" t="s">
        <v>55</v>
      </c>
      <c r="Y3" s="95" t="s">
        <v>56</v>
      </c>
      <c r="Z3" s="96" t="s">
        <v>81</v>
      </c>
      <c r="AA3" s="96" t="s">
        <v>53</v>
      </c>
      <c r="AB3" s="95" t="s">
        <v>54</v>
      </c>
      <c r="AC3" s="95" t="s">
        <v>55</v>
      </c>
      <c r="AD3" s="95" t="s">
        <v>56</v>
      </c>
      <c r="AE3" s="96" t="s">
        <v>82</v>
      </c>
      <c r="AF3" s="97"/>
    </row>
    <row r="4" spans="1:32" x14ac:dyDescent="0.2">
      <c r="A4" s="443"/>
      <c r="B4" s="445"/>
      <c r="C4" s="448"/>
      <c r="D4" s="451"/>
      <c r="E4" s="454"/>
      <c r="F4" s="90" t="s">
        <v>45</v>
      </c>
      <c r="G4" s="91" t="s">
        <v>46</v>
      </c>
      <c r="H4" s="91" t="s">
        <v>47</v>
      </c>
      <c r="I4" s="91" t="s">
        <v>48</v>
      </c>
      <c r="J4" s="91" t="s">
        <v>49</v>
      </c>
      <c r="K4" s="91" t="s">
        <v>50</v>
      </c>
      <c r="L4" s="92" t="s">
        <v>58</v>
      </c>
      <c r="M4" s="91" t="s">
        <v>59</v>
      </c>
      <c r="N4" s="91" t="s">
        <v>60</v>
      </c>
      <c r="O4" s="91" t="s">
        <v>61</v>
      </c>
      <c r="P4" s="91" t="s">
        <v>63</v>
      </c>
      <c r="Q4" s="91" t="s">
        <v>64</v>
      </c>
      <c r="R4" s="91" t="s">
        <v>65</v>
      </c>
      <c r="S4" s="91" t="s">
        <v>66</v>
      </c>
      <c r="T4" s="91" t="s">
        <v>67</v>
      </c>
      <c r="U4" s="91" t="s">
        <v>68</v>
      </c>
      <c r="V4" s="91" t="s">
        <v>69</v>
      </c>
      <c r="W4" s="91" t="s">
        <v>70</v>
      </c>
      <c r="X4" s="91" t="s">
        <v>71</v>
      </c>
      <c r="Y4" s="91" t="s">
        <v>72</v>
      </c>
      <c r="Z4" s="91" t="s">
        <v>73</v>
      </c>
      <c r="AA4" s="91" t="s">
        <v>74</v>
      </c>
      <c r="AB4" s="91" t="s">
        <v>75</v>
      </c>
      <c r="AC4" s="91" t="s">
        <v>76</v>
      </c>
      <c r="AD4" s="91" t="s">
        <v>77</v>
      </c>
      <c r="AE4" s="91" t="s">
        <v>78</v>
      </c>
      <c r="AF4" s="91" t="s">
        <v>84</v>
      </c>
    </row>
    <row r="5" spans="1:32" ht="25.5" x14ac:dyDescent="0.2">
      <c r="A5" s="73" t="s">
        <v>130</v>
      </c>
      <c r="B5" s="54" t="s">
        <v>125</v>
      </c>
      <c r="C5" s="74" t="s">
        <v>214</v>
      </c>
      <c r="D5" s="83">
        <v>42370</v>
      </c>
      <c r="E5" s="84">
        <v>44196</v>
      </c>
      <c r="F5" s="45">
        <v>1</v>
      </c>
      <c r="G5" s="8">
        <v>0</v>
      </c>
      <c r="H5" s="8">
        <v>0</v>
      </c>
      <c r="I5" s="8">
        <v>0</v>
      </c>
      <c r="J5" s="8">
        <v>0</v>
      </c>
      <c r="K5" s="6">
        <f t="shared" ref="K5:K11" si="0">SUM($G5:$J5)</f>
        <v>0</v>
      </c>
      <c r="L5" s="9">
        <v>0</v>
      </c>
      <c r="M5" s="9">
        <v>0</v>
      </c>
      <c r="N5" s="9">
        <v>0</v>
      </c>
      <c r="O5" s="9">
        <v>0</v>
      </c>
      <c r="P5" s="6">
        <f t="shared" ref="P5:P11" si="1">SUM($L5:$O5)</f>
        <v>0</v>
      </c>
      <c r="Q5" s="8">
        <v>0</v>
      </c>
      <c r="R5" s="8">
        <v>0</v>
      </c>
      <c r="S5" s="8">
        <v>0</v>
      </c>
      <c r="T5" s="8">
        <v>0</v>
      </c>
      <c r="U5" s="6">
        <f t="shared" ref="U5:U11" si="2">SUM($Q5:$T5)</f>
        <v>0</v>
      </c>
      <c r="V5" s="8">
        <v>0</v>
      </c>
      <c r="W5" s="8">
        <v>0</v>
      </c>
      <c r="X5" s="8">
        <v>0</v>
      </c>
      <c r="Y5" s="8">
        <v>0</v>
      </c>
      <c r="Z5" s="7">
        <f t="shared" ref="Z5:Z11" si="3">SUM($V5:$Y5)</f>
        <v>0</v>
      </c>
      <c r="AA5" s="8">
        <v>0</v>
      </c>
      <c r="AB5" s="8">
        <v>0</v>
      </c>
      <c r="AC5" s="8">
        <v>0</v>
      </c>
      <c r="AD5" s="8">
        <v>0</v>
      </c>
      <c r="AE5" s="6">
        <f t="shared" ref="AE5:AE11" si="4">SUM($AA5:$AD5)</f>
        <v>0</v>
      </c>
      <c r="AF5" s="6">
        <f t="shared" ref="AF5:AF11" si="5">$K5+$P5+$U5+$Z5+$AE5</f>
        <v>0</v>
      </c>
    </row>
    <row r="6" spans="1:32" x14ac:dyDescent="0.2">
      <c r="A6" s="75"/>
      <c r="B6" s="19"/>
      <c r="C6" s="17" t="s">
        <v>215</v>
      </c>
      <c r="D6" s="83">
        <v>42370</v>
      </c>
      <c r="E6" s="84">
        <v>44196</v>
      </c>
      <c r="F6" s="45">
        <v>6</v>
      </c>
      <c r="G6" s="8">
        <v>0</v>
      </c>
      <c r="H6" s="8">
        <v>0</v>
      </c>
      <c r="I6" s="8">
        <v>0</v>
      </c>
      <c r="J6" s="8">
        <v>0</v>
      </c>
      <c r="K6" s="6">
        <f t="shared" si="0"/>
        <v>0</v>
      </c>
      <c r="L6" s="9">
        <v>0</v>
      </c>
      <c r="M6" s="9">
        <v>0</v>
      </c>
      <c r="N6" s="9">
        <v>0</v>
      </c>
      <c r="O6" s="9">
        <v>0</v>
      </c>
      <c r="P6" s="6">
        <f t="shared" si="1"/>
        <v>0</v>
      </c>
      <c r="Q6" s="8">
        <v>0</v>
      </c>
      <c r="R6" s="8">
        <v>0</v>
      </c>
      <c r="S6" s="8">
        <v>0</v>
      </c>
      <c r="T6" s="8">
        <v>0</v>
      </c>
      <c r="U6" s="6">
        <f t="shared" si="2"/>
        <v>0</v>
      </c>
      <c r="V6" s="8">
        <v>0</v>
      </c>
      <c r="W6" s="8">
        <v>0</v>
      </c>
      <c r="X6" s="8">
        <v>0</v>
      </c>
      <c r="Y6" s="8">
        <v>0</v>
      </c>
      <c r="Z6" s="7">
        <f t="shared" si="3"/>
        <v>0</v>
      </c>
      <c r="AA6" s="8">
        <v>0</v>
      </c>
      <c r="AB6" s="8">
        <v>0</v>
      </c>
      <c r="AC6" s="8">
        <v>0</v>
      </c>
      <c r="AD6" s="8">
        <v>0</v>
      </c>
      <c r="AE6" s="6">
        <f t="shared" si="4"/>
        <v>0</v>
      </c>
      <c r="AF6" s="6">
        <f t="shared" si="5"/>
        <v>0</v>
      </c>
    </row>
    <row r="7" spans="1:32" x14ac:dyDescent="0.2">
      <c r="A7" s="75"/>
      <c r="B7" s="19"/>
      <c r="C7" s="17" t="s">
        <v>170</v>
      </c>
      <c r="D7" s="83">
        <v>42370</v>
      </c>
      <c r="E7" s="84">
        <v>44196</v>
      </c>
      <c r="F7" s="45">
        <v>2</v>
      </c>
      <c r="G7" s="8">
        <v>0</v>
      </c>
      <c r="H7" s="8">
        <v>0</v>
      </c>
      <c r="I7" s="8">
        <v>0</v>
      </c>
      <c r="J7" s="8">
        <v>0</v>
      </c>
      <c r="K7" s="6">
        <f t="shared" si="0"/>
        <v>0</v>
      </c>
      <c r="L7" s="9">
        <v>0</v>
      </c>
      <c r="M7" s="9">
        <v>0</v>
      </c>
      <c r="N7" s="9">
        <v>0</v>
      </c>
      <c r="O7" s="9">
        <v>0</v>
      </c>
      <c r="P7" s="6">
        <f t="shared" si="1"/>
        <v>0</v>
      </c>
      <c r="Q7" s="8">
        <v>0</v>
      </c>
      <c r="R7" s="8">
        <v>0</v>
      </c>
      <c r="S7" s="8">
        <v>0</v>
      </c>
      <c r="T7" s="8">
        <v>0</v>
      </c>
      <c r="U7" s="6">
        <f t="shared" si="2"/>
        <v>0</v>
      </c>
      <c r="V7" s="8">
        <v>0</v>
      </c>
      <c r="W7" s="8">
        <v>0</v>
      </c>
      <c r="X7" s="8">
        <v>0</v>
      </c>
      <c r="Y7" s="8">
        <v>0</v>
      </c>
      <c r="Z7" s="7">
        <f t="shared" si="3"/>
        <v>0</v>
      </c>
      <c r="AA7" s="8">
        <v>0</v>
      </c>
      <c r="AB7" s="8">
        <v>0</v>
      </c>
      <c r="AC7" s="8">
        <v>0</v>
      </c>
      <c r="AD7" s="8">
        <v>0</v>
      </c>
      <c r="AE7" s="6">
        <f t="shared" si="4"/>
        <v>0</v>
      </c>
      <c r="AF7" s="6">
        <f t="shared" si="5"/>
        <v>0</v>
      </c>
    </row>
    <row r="8" spans="1:32" ht="24" x14ac:dyDescent="0.2">
      <c r="A8" s="75"/>
      <c r="B8" s="19"/>
      <c r="C8" s="74" t="s">
        <v>216</v>
      </c>
      <c r="D8" s="83">
        <v>42370</v>
      </c>
      <c r="E8" s="84">
        <v>44196</v>
      </c>
      <c r="F8" s="45">
        <v>1</v>
      </c>
      <c r="G8" s="8">
        <v>0</v>
      </c>
      <c r="H8" s="8">
        <v>0</v>
      </c>
      <c r="I8" s="8">
        <v>0</v>
      </c>
      <c r="J8" s="8">
        <v>0</v>
      </c>
      <c r="K8" s="6">
        <f t="shared" si="0"/>
        <v>0</v>
      </c>
      <c r="L8" s="9">
        <v>0</v>
      </c>
      <c r="M8" s="9">
        <v>0</v>
      </c>
      <c r="N8" s="9">
        <v>0</v>
      </c>
      <c r="O8" s="9">
        <v>0</v>
      </c>
      <c r="P8" s="6">
        <f t="shared" si="1"/>
        <v>0</v>
      </c>
      <c r="Q8" s="8">
        <v>0</v>
      </c>
      <c r="R8" s="8">
        <v>0</v>
      </c>
      <c r="S8" s="8">
        <v>0</v>
      </c>
      <c r="T8" s="8">
        <v>0</v>
      </c>
      <c r="U8" s="6">
        <f t="shared" si="2"/>
        <v>0</v>
      </c>
      <c r="V8" s="8">
        <v>0</v>
      </c>
      <c r="W8" s="8">
        <v>0</v>
      </c>
      <c r="X8" s="8">
        <v>0</v>
      </c>
      <c r="Y8" s="8">
        <v>0</v>
      </c>
      <c r="Z8" s="7">
        <f t="shared" si="3"/>
        <v>0</v>
      </c>
      <c r="AA8" s="8">
        <v>0</v>
      </c>
      <c r="AB8" s="8">
        <v>0</v>
      </c>
      <c r="AC8" s="8">
        <v>0</v>
      </c>
      <c r="AD8" s="8">
        <v>0</v>
      </c>
      <c r="AE8" s="6">
        <f t="shared" si="4"/>
        <v>0</v>
      </c>
      <c r="AF8" s="6">
        <f t="shared" si="5"/>
        <v>0</v>
      </c>
    </row>
    <row r="9" spans="1:32" x14ac:dyDescent="0.2">
      <c r="A9" s="75"/>
      <c r="B9" s="19"/>
      <c r="C9" s="17" t="s">
        <v>217</v>
      </c>
      <c r="D9" s="83">
        <v>42370</v>
      </c>
      <c r="E9" s="84">
        <v>44196</v>
      </c>
      <c r="F9" s="45">
        <v>1</v>
      </c>
      <c r="G9" s="8">
        <v>0</v>
      </c>
      <c r="H9" s="8">
        <v>0</v>
      </c>
      <c r="I9" s="8">
        <v>0</v>
      </c>
      <c r="J9" s="8">
        <v>0</v>
      </c>
      <c r="K9" s="6">
        <f t="shared" si="0"/>
        <v>0</v>
      </c>
      <c r="L9" s="9">
        <v>0</v>
      </c>
      <c r="M9" s="9">
        <v>0</v>
      </c>
      <c r="N9" s="9">
        <v>0</v>
      </c>
      <c r="O9" s="9">
        <v>0</v>
      </c>
      <c r="P9" s="6">
        <f t="shared" si="1"/>
        <v>0</v>
      </c>
      <c r="Q9" s="8">
        <v>0</v>
      </c>
      <c r="R9" s="8">
        <v>0</v>
      </c>
      <c r="S9" s="8">
        <v>0</v>
      </c>
      <c r="T9" s="8">
        <v>0</v>
      </c>
      <c r="U9" s="6">
        <f t="shared" si="2"/>
        <v>0</v>
      </c>
      <c r="V9" s="8">
        <v>0</v>
      </c>
      <c r="W9" s="8">
        <v>0</v>
      </c>
      <c r="X9" s="8">
        <v>0</v>
      </c>
      <c r="Y9" s="8">
        <v>0</v>
      </c>
      <c r="Z9" s="7">
        <f t="shared" si="3"/>
        <v>0</v>
      </c>
      <c r="AA9" s="8">
        <v>0</v>
      </c>
      <c r="AB9" s="8">
        <v>0</v>
      </c>
      <c r="AC9" s="8">
        <v>0</v>
      </c>
      <c r="AD9" s="8">
        <v>0</v>
      </c>
      <c r="AE9" s="6">
        <f t="shared" si="4"/>
        <v>0</v>
      </c>
      <c r="AF9" s="6">
        <f t="shared" si="5"/>
        <v>0</v>
      </c>
    </row>
    <row r="10" spans="1:32" x14ac:dyDescent="0.2">
      <c r="A10" s="75"/>
      <c r="B10" s="19"/>
      <c r="C10" s="17" t="s">
        <v>126</v>
      </c>
      <c r="D10" s="83">
        <v>42370</v>
      </c>
      <c r="E10" s="84">
        <v>44196</v>
      </c>
      <c r="F10" s="45">
        <v>1</v>
      </c>
      <c r="G10" s="8">
        <v>0</v>
      </c>
      <c r="H10" s="8">
        <v>0</v>
      </c>
      <c r="I10" s="8">
        <v>0</v>
      </c>
      <c r="J10" s="8">
        <v>0</v>
      </c>
      <c r="K10" s="6">
        <f t="shared" si="0"/>
        <v>0</v>
      </c>
      <c r="L10" s="9">
        <v>0</v>
      </c>
      <c r="M10" s="9">
        <v>0</v>
      </c>
      <c r="N10" s="9">
        <v>0</v>
      </c>
      <c r="O10" s="9">
        <v>0</v>
      </c>
      <c r="P10" s="6">
        <f t="shared" si="1"/>
        <v>0</v>
      </c>
      <c r="Q10" s="8">
        <v>0</v>
      </c>
      <c r="R10" s="8">
        <v>0</v>
      </c>
      <c r="S10" s="8">
        <v>0</v>
      </c>
      <c r="T10" s="8">
        <v>0</v>
      </c>
      <c r="U10" s="6">
        <f t="shared" si="2"/>
        <v>0</v>
      </c>
      <c r="V10" s="8">
        <v>0</v>
      </c>
      <c r="W10" s="8">
        <v>0</v>
      </c>
      <c r="X10" s="8">
        <v>0</v>
      </c>
      <c r="Y10" s="8">
        <v>0</v>
      </c>
      <c r="Z10" s="7">
        <f t="shared" si="3"/>
        <v>0</v>
      </c>
      <c r="AA10" s="8">
        <v>0</v>
      </c>
      <c r="AB10" s="8">
        <v>0</v>
      </c>
      <c r="AC10" s="8">
        <v>0</v>
      </c>
      <c r="AD10" s="8">
        <v>0</v>
      </c>
      <c r="AE10" s="6">
        <f t="shared" si="4"/>
        <v>0</v>
      </c>
      <c r="AF10" s="6">
        <f t="shared" si="5"/>
        <v>0</v>
      </c>
    </row>
    <row r="11" spans="1:32" x14ac:dyDescent="0.2">
      <c r="A11" s="75"/>
      <c r="B11" s="19"/>
      <c r="C11" s="17" t="s">
        <v>127</v>
      </c>
      <c r="D11" s="83">
        <v>42370</v>
      </c>
      <c r="E11" s="84">
        <v>44196</v>
      </c>
      <c r="F11" s="45">
        <v>1</v>
      </c>
      <c r="G11" s="8">
        <v>0</v>
      </c>
      <c r="H11" s="8">
        <v>0</v>
      </c>
      <c r="I11" s="8">
        <v>0</v>
      </c>
      <c r="J11" s="8">
        <v>0</v>
      </c>
      <c r="K11" s="6">
        <f t="shared" si="0"/>
        <v>0</v>
      </c>
      <c r="L11" s="9">
        <v>0</v>
      </c>
      <c r="M11" s="9">
        <v>0</v>
      </c>
      <c r="N11" s="9">
        <v>0</v>
      </c>
      <c r="O11" s="9">
        <v>0</v>
      </c>
      <c r="P11" s="6">
        <f t="shared" si="1"/>
        <v>0</v>
      </c>
      <c r="Q11" s="8">
        <v>0</v>
      </c>
      <c r="R11" s="8">
        <v>0</v>
      </c>
      <c r="S11" s="8">
        <v>0</v>
      </c>
      <c r="T11" s="8">
        <v>0</v>
      </c>
      <c r="U11" s="6">
        <f t="shared" si="2"/>
        <v>0</v>
      </c>
      <c r="V11" s="8">
        <v>0</v>
      </c>
      <c r="W11" s="8">
        <v>0</v>
      </c>
      <c r="X11" s="8">
        <v>0</v>
      </c>
      <c r="Y11" s="8">
        <v>0</v>
      </c>
      <c r="Z11" s="7">
        <f t="shared" si="3"/>
        <v>0</v>
      </c>
      <c r="AA11" s="8">
        <v>0</v>
      </c>
      <c r="AB11" s="8">
        <v>0</v>
      </c>
      <c r="AC11" s="8">
        <v>0</v>
      </c>
      <c r="AD11" s="8">
        <v>0</v>
      </c>
      <c r="AE11" s="6">
        <f t="shared" si="4"/>
        <v>0</v>
      </c>
      <c r="AF11" s="6">
        <f t="shared" si="5"/>
        <v>0</v>
      </c>
    </row>
    <row r="12" spans="1:32" ht="24" x14ac:dyDescent="0.2">
      <c r="A12" s="75"/>
      <c r="B12" s="54" t="s">
        <v>121</v>
      </c>
      <c r="C12" s="74" t="s">
        <v>218</v>
      </c>
      <c r="D12" s="83">
        <v>42370</v>
      </c>
      <c r="E12" s="84">
        <v>44196</v>
      </c>
      <c r="F12" s="48">
        <v>3</v>
      </c>
      <c r="G12" s="8"/>
      <c r="H12" s="8"/>
      <c r="I12" s="8"/>
      <c r="J12" s="8"/>
      <c r="K12" s="6"/>
      <c r="L12" s="9"/>
      <c r="M12" s="9"/>
      <c r="N12" s="9"/>
      <c r="O12" s="9"/>
      <c r="P12" s="6"/>
      <c r="Q12" s="8"/>
      <c r="R12" s="8"/>
      <c r="S12" s="8"/>
      <c r="T12" s="8"/>
      <c r="U12" s="6"/>
      <c r="V12" s="8"/>
      <c r="W12" s="8"/>
      <c r="X12" s="8"/>
      <c r="Y12" s="8"/>
      <c r="Z12" s="7"/>
      <c r="AA12" s="8"/>
      <c r="AB12" s="8"/>
      <c r="AC12" s="8"/>
      <c r="AD12" s="8"/>
      <c r="AE12" s="6"/>
      <c r="AF12" s="6"/>
    </row>
    <row r="13" spans="1:32" x14ac:dyDescent="0.2">
      <c r="A13" s="75"/>
      <c r="B13" s="19"/>
      <c r="C13" s="17" t="s">
        <v>171</v>
      </c>
      <c r="D13" s="83">
        <v>42370</v>
      </c>
      <c r="E13" s="84">
        <v>44196</v>
      </c>
      <c r="F13" s="48">
        <v>24</v>
      </c>
      <c r="G13" s="8">
        <v>0</v>
      </c>
      <c r="H13" s="9">
        <v>0</v>
      </c>
      <c r="I13" s="9">
        <v>0</v>
      </c>
      <c r="J13" s="9">
        <v>0</v>
      </c>
      <c r="K13" s="6">
        <f>SUM($G13:$J13)</f>
        <v>0</v>
      </c>
      <c r="L13" s="9">
        <v>0</v>
      </c>
      <c r="M13" s="9">
        <v>0</v>
      </c>
      <c r="N13" s="9">
        <v>0</v>
      </c>
      <c r="O13" s="9">
        <v>0</v>
      </c>
      <c r="P13" s="6">
        <f>SUM($L13:$O13)</f>
        <v>0</v>
      </c>
      <c r="Q13" s="8">
        <v>0</v>
      </c>
      <c r="R13" s="8">
        <v>0</v>
      </c>
      <c r="S13" s="8">
        <v>0</v>
      </c>
      <c r="T13" s="8">
        <v>0</v>
      </c>
      <c r="U13" s="6">
        <f>SUM($Q13:$T13)</f>
        <v>0</v>
      </c>
      <c r="V13" s="8">
        <v>0</v>
      </c>
      <c r="W13" s="8">
        <v>0</v>
      </c>
      <c r="X13" s="8">
        <v>0</v>
      </c>
      <c r="Y13" s="8">
        <v>0</v>
      </c>
      <c r="Z13" s="7">
        <f>SUM($V13:$Y13)</f>
        <v>0</v>
      </c>
      <c r="AA13" s="8">
        <v>0</v>
      </c>
      <c r="AB13" s="8">
        <v>0</v>
      </c>
      <c r="AC13" s="8">
        <v>0</v>
      </c>
      <c r="AD13" s="8">
        <v>0</v>
      </c>
      <c r="AE13" s="6">
        <f>SUM($AA13:$AD13)</f>
        <v>0</v>
      </c>
      <c r="AF13" s="6">
        <f>$K13+$P13+$U13+$Z13+$AE13</f>
        <v>0</v>
      </c>
    </row>
    <row r="14" spans="1:32" ht="86.25" x14ac:dyDescent="0.2">
      <c r="A14" s="75"/>
      <c r="B14" s="19"/>
      <c r="C14" s="74" t="s">
        <v>219</v>
      </c>
      <c r="D14" s="83">
        <v>42370</v>
      </c>
      <c r="E14" s="84">
        <v>44196</v>
      </c>
      <c r="F14" s="48">
        <v>1</v>
      </c>
      <c r="G14" s="8">
        <v>0</v>
      </c>
      <c r="H14" s="9">
        <v>0</v>
      </c>
      <c r="I14" s="9">
        <v>0</v>
      </c>
      <c r="J14" s="9">
        <v>0</v>
      </c>
      <c r="K14" s="6">
        <f>SUM($G14:$J14)</f>
        <v>0</v>
      </c>
      <c r="L14" s="9">
        <v>0</v>
      </c>
      <c r="M14" s="9">
        <v>0</v>
      </c>
      <c r="N14" s="9">
        <v>0</v>
      </c>
      <c r="O14" s="9">
        <v>0</v>
      </c>
      <c r="P14" s="6">
        <f>SUM($L14:$O14)</f>
        <v>0</v>
      </c>
      <c r="Q14" s="8">
        <v>0</v>
      </c>
      <c r="R14" s="8">
        <v>0</v>
      </c>
      <c r="S14" s="8">
        <v>0</v>
      </c>
      <c r="T14" s="8">
        <v>0</v>
      </c>
      <c r="U14" s="6">
        <f>SUM($Q14:$T14)</f>
        <v>0</v>
      </c>
      <c r="V14" s="8">
        <v>0</v>
      </c>
      <c r="W14" s="8">
        <v>0</v>
      </c>
      <c r="X14" s="8">
        <v>0</v>
      </c>
      <c r="Y14" s="8">
        <v>0</v>
      </c>
      <c r="Z14" s="7">
        <f>SUM($V14:$Y14)</f>
        <v>0</v>
      </c>
      <c r="AA14" s="8">
        <v>0</v>
      </c>
      <c r="AB14" s="8">
        <v>0</v>
      </c>
      <c r="AC14" s="8">
        <v>0</v>
      </c>
      <c r="AD14" s="8">
        <v>0</v>
      </c>
      <c r="AE14" s="6">
        <f>SUM($AA14:$AD14)</f>
        <v>0</v>
      </c>
      <c r="AF14" s="6">
        <f>$K14+$P14+$U14+$Z14+$AE14</f>
        <v>0</v>
      </c>
    </row>
    <row r="15" spans="1:32" ht="75" x14ac:dyDescent="0.2">
      <c r="A15" s="75"/>
      <c r="B15" s="19"/>
      <c r="C15" s="74" t="s">
        <v>220</v>
      </c>
      <c r="D15" s="55">
        <v>41780</v>
      </c>
      <c r="E15" s="84">
        <v>44196</v>
      </c>
      <c r="F15" s="48">
        <v>1</v>
      </c>
      <c r="G15" s="8">
        <v>0</v>
      </c>
      <c r="H15" s="9">
        <v>0</v>
      </c>
      <c r="I15" s="9">
        <v>0</v>
      </c>
      <c r="J15" s="9">
        <v>0</v>
      </c>
      <c r="K15" s="6">
        <f>SUM($G15:$J15)</f>
        <v>0</v>
      </c>
      <c r="L15" s="8">
        <v>0</v>
      </c>
      <c r="M15" s="9">
        <v>0</v>
      </c>
      <c r="N15" s="9">
        <v>0</v>
      </c>
      <c r="O15" s="9">
        <v>0</v>
      </c>
      <c r="P15" s="6">
        <f>SUM($L15:$O15)</f>
        <v>0</v>
      </c>
      <c r="Q15" s="8">
        <v>0</v>
      </c>
      <c r="R15" s="8">
        <v>0</v>
      </c>
      <c r="S15" s="8">
        <v>0</v>
      </c>
      <c r="T15" s="8">
        <v>0</v>
      </c>
      <c r="U15" s="6">
        <f>SUM($Q15:$T15)</f>
        <v>0</v>
      </c>
      <c r="V15" s="8">
        <v>0</v>
      </c>
      <c r="W15" s="8">
        <v>0</v>
      </c>
      <c r="X15" s="8">
        <v>0</v>
      </c>
      <c r="Y15" s="8">
        <v>0</v>
      </c>
      <c r="Z15" s="7">
        <f>SUM($V15:$Y15)</f>
        <v>0</v>
      </c>
      <c r="AA15" s="8">
        <v>0</v>
      </c>
      <c r="AB15" s="8">
        <v>0</v>
      </c>
      <c r="AC15" s="8">
        <v>0</v>
      </c>
      <c r="AD15" s="8">
        <v>0</v>
      </c>
      <c r="AE15" s="6">
        <f>SUM($AA15:$AD15)</f>
        <v>0</v>
      </c>
      <c r="AF15" s="6">
        <f>$K15+$P15+$U15+$Z15+$AE15</f>
        <v>0</v>
      </c>
    </row>
    <row r="16" spans="1:32" x14ac:dyDescent="0.2">
      <c r="A16" s="75"/>
      <c r="B16" s="19"/>
      <c r="C16" s="22" t="s">
        <v>221</v>
      </c>
      <c r="D16" s="83">
        <v>42370</v>
      </c>
      <c r="E16" s="84">
        <v>44196</v>
      </c>
      <c r="F16" s="48">
        <v>3</v>
      </c>
      <c r="G16" s="50">
        <v>0</v>
      </c>
      <c r="H16" s="51">
        <v>0</v>
      </c>
      <c r="I16" s="51">
        <v>0</v>
      </c>
      <c r="J16" s="51">
        <v>0</v>
      </c>
      <c r="K16" s="52">
        <f>SUM($G16:$J16)</f>
        <v>0</v>
      </c>
      <c r="L16" s="50">
        <v>0</v>
      </c>
      <c r="M16" s="51">
        <v>0</v>
      </c>
      <c r="N16" s="51">
        <v>0</v>
      </c>
      <c r="O16" s="51">
        <v>0</v>
      </c>
      <c r="P16" s="52">
        <f>SUM($L16:$O16)</f>
        <v>0</v>
      </c>
      <c r="Q16" s="8">
        <v>0</v>
      </c>
      <c r="R16" s="8">
        <v>0</v>
      </c>
      <c r="S16" s="8">
        <v>0</v>
      </c>
      <c r="T16" s="8">
        <v>0</v>
      </c>
      <c r="U16" s="52">
        <f>SUM($Q16:$T16)</f>
        <v>0</v>
      </c>
      <c r="V16" s="8">
        <v>0</v>
      </c>
      <c r="W16" s="8">
        <v>0</v>
      </c>
      <c r="X16" s="8">
        <v>0</v>
      </c>
      <c r="Y16" s="8">
        <v>0</v>
      </c>
      <c r="Z16" s="53">
        <f>SUM($V16:$Y16)</f>
        <v>0</v>
      </c>
      <c r="AA16" s="8">
        <v>0</v>
      </c>
      <c r="AB16" s="8">
        <v>0</v>
      </c>
      <c r="AC16" s="8">
        <v>0</v>
      </c>
      <c r="AD16" s="8">
        <v>0</v>
      </c>
      <c r="AE16" s="52">
        <f>SUM($AA16:$AD16)</f>
        <v>0</v>
      </c>
      <c r="AF16" s="52">
        <f>$K16+$P16+$U16+$Z16+$AE16</f>
        <v>0</v>
      </c>
    </row>
    <row r="17" spans="1:32" x14ac:dyDescent="0.2">
      <c r="A17" s="75"/>
      <c r="B17" s="75"/>
      <c r="C17" s="22" t="s">
        <v>222</v>
      </c>
      <c r="D17" s="83">
        <v>42370</v>
      </c>
      <c r="E17" s="84">
        <v>44196</v>
      </c>
      <c r="F17" s="48">
        <v>1</v>
      </c>
      <c r="G17" s="50"/>
      <c r="H17" s="51"/>
      <c r="I17" s="51"/>
      <c r="J17" s="51"/>
      <c r="K17" s="52"/>
      <c r="L17" s="50"/>
      <c r="M17" s="51"/>
      <c r="N17" s="51"/>
      <c r="O17" s="51"/>
      <c r="P17" s="52"/>
      <c r="Q17" s="8"/>
      <c r="R17" s="8"/>
      <c r="S17" s="8"/>
      <c r="T17" s="8"/>
      <c r="U17" s="52"/>
      <c r="V17" s="8"/>
      <c r="W17" s="8"/>
      <c r="X17" s="8"/>
      <c r="Y17" s="8"/>
      <c r="Z17" s="53"/>
      <c r="AA17" s="8"/>
      <c r="AB17" s="8"/>
      <c r="AC17" s="8"/>
      <c r="AD17" s="8"/>
      <c r="AE17" s="52"/>
      <c r="AF17" s="52"/>
    </row>
    <row r="18" spans="1:32" x14ac:dyDescent="0.2">
      <c r="A18" s="75"/>
      <c r="B18" s="75"/>
      <c r="C18" s="22" t="s">
        <v>223</v>
      </c>
      <c r="D18" s="55">
        <v>42572</v>
      </c>
      <c r="E18" s="84">
        <v>44196</v>
      </c>
      <c r="F18" s="48">
        <v>1</v>
      </c>
      <c r="G18" s="50"/>
      <c r="H18" s="51"/>
      <c r="I18" s="51"/>
      <c r="J18" s="51"/>
      <c r="K18" s="52"/>
      <c r="L18" s="50"/>
      <c r="M18" s="51"/>
      <c r="N18" s="51"/>
      <c r="O18" s="51"/>
      <c r="P18" s="52"/>
      <c r="Q18" s="8"/>
      <c r="R18" s="8"/>
      <c r="S18" s="8"/>
      <c r="T18" s="8"/>
      <c r="U18" s="52"/>
      <c r="V18" s="8"/>
      <c r="W18" s="8"/>
      <c r="X18" s="8"/>
      <c r="Y18" s="8"/>
      <c r="Z18" s="53"/>
      <c r="AA18" s="8"/>
      <c r="AB18" s="8"/>
      <c r="AC18" s="8"/>
      <c r="AD18" s="8"/>
      <c r="AE18" s="52"/>
      <c r="AF18" s="52"/>
    </row>
    <row r="19" spans="1:32" x14ac:dyDescent="0.2">
      <c r="A19" s="75"/>
      <c r="B19" s="75"/>
      <c r="C19" s="22" t="s">
        <v>224</v>
      </c>
      <c r="D19" s="55">
        <v>42513</v>
      </c>
      <c r="E19" s="84">
        <v>44196</v>
      </c>
      <c r="F19" s="48">
        <v>2</v>
      </c>
      <c r="G19" s="50"/>
      <c r="H19" s="51"/>
      <c r="I19" s="51"/>
      <c r="J19" s="51"/>
      <c r="K19" s="52"/>
      <c r="L19" s="50"/>
      <c r="M19" s="51"/>
      <c r="N19" s="51"/>
      <c r="O19" s="51"/>
      <c r="P19" s="52"/>
      <c r="Q19" s="8"/>
      <c r="R19" s="8"/>
      <c r="S19" s="8"/>
      <c r="T19" s="8"/>
      <c r="U19" s="52"/>
      <c r="V19" s="8"/>
      <c r="W19" s="8"/>
      <c r="X19" s="8"/>
      <c r="Y19" s="8"/>
      <c r="Z19" s="53"/>
      <c r="AA19" s="8"/>
      <c r="AB19" s="8"/>
      <c r="AC19" s="8"/>
      <c r="AD19" s="8"/>
      <c r="AE19" s="52"/>
      <c r="AF19" s="52"/>
    </row>
    <row r="20" spans="1:32" ht="24" x14ac:dyDescent="0.2">
      <c r="A20" s="75"/>
      <c r="B20" s="75"/>
      <c r="C20" s="22" t="s">
        <v>225</v>
      </c>
      <c r="D20" s="55">
        <v>42887</v>
      </c>
      <c r="E20" s="84">
        <v>44196</v>
      </c>
      <c r="F20" s="48">
        <v>1</v>
      </c>
      <c r="G20" s="50"/>
      <c r="H20" s="51"/>
      <c r="I20" s="51"/>
      <c r="J20" s="51"/>
      <c r="K20" s="52"/>
      <c r="L20" s="50"/>
      <c r="M20" s="51"/>
      <c r="N20" s="51"/>
      <c r="O20" s="51"/>
      <c r="P20" s="52"/>
      <c r="Q20" s="8"/>
      <c r="R20" s="8"/>
      <c r="S20" s="8"/>
      <c r="T20" s="8"/>
      <c r="U20" s="52"/>
      <c r="V20" s="8"/>
      <c r="W20" s="8"/>
      <c r="X20" s="8"/>
      <c r="Y20" s="8"/>
      <c r="Z20" s="53"/>
      <c r="AA20" s="8"/>
      <c r="AB20" s="8"/>
      <c r="AC20" s="8"/>
      <c r="AD20" s="8"/>
      <c r="AE20" s="52"/>
      <c r="AF20" s="52"/>
    </row>
    <row r="21" spans="1:32" x14ac:dyDescent="0.2">
      <c r="A21" s="75"/>
      <c r="B21" s="75"/>
      <c r="C21" s="22" t="s">
        <v>226</v>
      </c>
      <c r="D21" s="55">
        <v>42887</v>
      </c>
      <c r="E21" s="84">
        <v>44196</v>
      </c>
      <c r="F21" s="48">
        <v>5</v>
      </c>
      <c r="G21" s="50"/>
      <c r="H21" s="51"/>
      <c r="I21" s="51"/>
      <c r="J21" s="51"/>
      <c r="K21" s="52"/>
      <c r="L21" s="50"/>
      <c r="M21" s="51"/>
      <c r="N21" s="51"/>
      <c r="O21" s="51"/>
      <c r="P21" s="52"/>
      <c r="Q21" s="8"/>
      <c r="R21" s="8"/>
      <c r="S21" s="8"/>
      <c r="T21" s="8"/>
      <c r="U21" s="52"/>
      <c r="V21" s="8"/>
      <c r="W21" s="8"/>
      <c r="X21" s="8"/>
      <c r="Y21" s="8"/>
      <c r="Z21" s="53"/>
      <c r="AA21" s="8"/>
      <c r="AB21" s="8"/>
      <c r="AC21" s="8"/>
      <c r="AD21" s="8"/>
      <c r="AE21" s="52"/>
      <c r="AF21" s="52"/>
    </row>
    <row r="22" spans="1:32" x14ac:dyDescent="0.2">
      <c r="A22" s="75"/>
      <c r="B22" s="75"/>
      <c r="C22" s="22" t="s">
        <v>227</v>
      </c>
      <c r="D22" s="55">
        <v>42887</v>
      </c>
      <c r="E22" s="84">
        <v>44196</v>
      </c>
      <c r="F22" s="48">
        <v>1</v>
      </c>
      <c r="G22" s="50"/>
      <c r="H22" s="51"/>
      <c r="I22" s="51"/>
      <c r="J22" s="51"/>
      <c r="K22" s="52"/>
      <c r="L22" s="50"/>
      <c r="M22" s="51"/>
      <c r="N22" s="51"/>
      <c r="O22" s="51"/>
      <c r="P22" s="52"/>
      <c r="Q22" s="8"/>
      <c r="R22" s="8"/>
      <c r="S22" s="8"/>
      <c r="T22" s="8"/>
      <c r="U22" s="52"/>
      <c r="V22" s="8"/>
      <c r="W22" s="8"/>
      <c r="X22" s="8"/>
      <c r="Y22" s="8"/>
      <c r="Z22" s="53"/>
      <c r="AA22" s="8"/>
      <c r="AB22" s="8"/>
      <c r="AC22" s="8"/>
      <c r="AD22" s="8"/>
      <c r="AE22" s="52"/>
      <c r="AF22" s="52"/>
    </row>
    <row r="23" spans="1:32" ht="24" x14ac:dyDescent="0.2">
      <c r="A23" s="75"/>
      <c r="B23" s="75"/>
      <c r="C23" s="22" t="s">
        <v>228</v>
      </c>
      <c r="D23" s="83">
        <v>42370</v>
      </c>
      <c r="E23" s="84">
        <v>44196</v>
      </c>
      <c r="F23" s="48">
        <v>1</v>
      </c>
      <c r="G23" s="50"/>
      <c r="H23" s="51"/>
      <c r="I23" s="51"/>
      <c r="J23" s="51"/>
      <c r="K23" s="52"/>
      <c r="L23" s="50"/>
      <c r="M23" s="51"/>
      <c r="N23" s="51"/>
      <c r="O23" s="51"/>
      <c r="P23" s="52"/>
      <c r="Q23" s="8"/>
      <c r="R23" s="8"/>
      <c r="S23" s="8"/>
      <c r="T23" s="8"/>
      <c r="U23" s="52"/>
      <c r="V23" s="8"/>
      <c r="W23" s="8"/>
      <c r="X23" s="8"/>
      <c r="Y23" s="8"/>
      <c r="Z23" s="53"/>
      <c r="AA23" s="8"/>
      <c r="AB23" s="8"/>
      <c r="AC23" s="8"/>
      <c r="AD23" s="8"/>
      <c r="AE23" s="52"/>
      <c r="AF23" s="52"/>
    </row>
    <row r="24" spans="1:32" x14ac:dyDescent="0.2">
      <c r="A24" s="75"/>
      <c r="B24" s="75"/>
      <c r="C24" s="22" t="s">
        <v>226</v>
      </c>
      <c r="D24" s="55">
        <v>41992</v>
      </c>
      <c r="E24" s="84">
        <v>44196</v>
      </c>
      <c r="F24" s="48">
        <v>7</v>
      </c>
      <c r="G24" s="50"/>
      <c r="H24" s="51"/>
      <c r="I24" s="51"/>
      <c r="J24" s="51"/>
      <c r="K24" s="52"/>
      <c r="L24" s="50"/>
      <c r="M24" s="51"/>
      <c r="N24" s="51"/>
      <c r="O24" s="51"/>
      <c r="P24" s="52"/>
      <c r="Q24" s="8"/>
      <c r="R24" s="8"/>
      <c r="S24" s="8"/>
      <c r="T24" s="8"/>
      <c r="U24" s="52"/>
      <c r="V24" s="8"/>
      <c r="W24" s="8"/>
      <c r="X24" s="8"/>
      <c r="Y24" s="8"/>
      <c r="Z24" s="53"/>
      <c r="AA24" s="8"/>
      <c r="AB24" s="8"/>
      <c r="AC24" s="8"/>
      <c r="AD24" s="8"/>
      <c r="AE24" s="52"/>
      <c r="AF24" s="52"/>
    </row>
    <row r="25" spans="1:32" x14ac:dyDescent="0.2">
      <c r="A25" s="75"/>
      <c r="B25" s="75"/>
      <c r="C25" s="22" t="s">
        <v>229</v>
      </c>
      <c r="D25" s="55">
        <v>42095</v>
      </c>
      <c r="E25" s="84">
        <v>44196</v>
      </c>
      <c r="F25" s="48">
        <v>1</v>
      </c>
      <c r="G25" s="50"/>
      <c r="H25" s="51"/>
      <c r="I25" s="51"/>
      <c r="J25" s="51"/>
      <c r="K25" s="52"/>
      <c r="L25" s="50"/>
      <c r="M25" s="51"/>
      <c r="N25" s="51"/>
      <c r="O25" s="51"/>
      <c r="P25" s="52"/>
      <c r="Q25" s="8"/>
      <c r="R25" s="8"/>
      <c r="S25" s="8"/>
      <c r="T25" s="8"/>
      <c r="U25" s="52"/>
      <c r="V25" s="8"/>
      <c r="W25" s="8"/>
      <c r="X25" s="8"/>
      <c r="Y25" s="8"/>
      <c r="Z25" s="53"/>
      <c r="AA25" s="8"/>
      <c r="AB25" s="8"/>
      <c r="AC25" s="8"/>
      <c r="AD25" s="8"/>
      <c r="AE25" s="52"/>
      <c r="AF25" s="52"/>
    </row>
    <row r="26" spans="1:32" x14ac:dyDescent="0.2">
      <c r="A26" s="75"/>
      <c r="B26" s="75"/>
      <c r="C26" s="22" t="s">
        <v>230</v>
      </c>
      <c r="D26" s="55">
        <v>42009</v>
      </c>
      <c r="E26" s="84">
        <v>44196</v>
      </c>
      <c r="F26" s="48">
        <v>1</v>
      </c>
      <c r="G26" s="50"/>
      <c r="H26" s="51"/>
      <c r="I26" s="51"/>
      <c r="J26" s="51"/>
      <c r="K26" s="52"/>
      <c r="L26" s="50"/>
      <c r="M26" s="51"/>
      <c r="N26" s="51"/>
      <c r="O26" s="51"/>
      <c r="P26" s="52"/>
      <c r="Q26" s="8"/>
      <c r="R26" s="8"/>
      <c r="S26" s="8"/>
      <c r="T26" s="8"/>
      <c r="U26" s="52"/>
      <c r="V26" s="8"/>
      <c r="W26" s="8"/>
      <c r="X26" s="8"/>
      <c r="Y26" s="8"/>
      <c r="Z26" s="53"/>
      <c r="AA26" s="8"/>
      <c r="AB26" s="8"/>
      <c r="AC26" s="8"/>
      <c r="AD26" s="8"/>
      <c r="AE26" s="52"/>
      <c r="AF26" s="52"/>
    </row>
    <row r="27" spans="1:32" x14ac:dyDescent="0.2">
      <c r="A27" s="75"/>
      <c r="B27" s="75"/>
      <c r="C27" s="22" t="s">
        <v>231</v>
      </c>
      <c r="D27" s="55">
        <v>42127</v>
      </c>
      <c r="E27" s="84">
        <v>44196</v>
      </c>
      <c r="F27" s="48">
        <v>1</v>
      </c>
      <c r="G27" s="50"/>
      <c r="H27" s="51"/>
      <c r="I27" s="51"/>
      <c r="J27" s="51"/>
      <c r="K27" s="52"/>
      <c r="L27" s="50"/>
      <c r="M27" s="51"/>
      <c r="N27" s="51"/>
      <c r="O27" s="51"/>
      <c r="P27" s="52"/>
      <c r="Q27" s="8"/>
      <c r="R27" s="8"/>
      <c r="S27" s="8"/>
      <c r="T27" s="8"/>
      <c r="U27" s="52"/>
      <c r="V27" s="8"/>
      <c r="W27" s="8"/>
      <c r="X27" s="8"/>
      <c r="Y27" s="8"/>
      <c r="Z27" s="53"/>
      <c r="AA27" s="8"/>
      <c r="AB27" s="8"/>
      <c r="AC27" s="8"/>
      <c r="AD27" s="8"/>
      <c r="AE27" s="52"/>
      <c r="AF27" s="52"/>
    </row>
    <row r="28" spans="1:32" x14ac:dyDescent="0.2">
      <c r="A28" s="75"/>
      <c r="B28" s="75"/>
      <c r="C28" s="22" t="s">
        <v>232</v>
      </c>
      <c r="D28" s="55">
        <v>42511</v>
      </c>
      <c r="E28" s="84">
        <v>44196</v>
      </c>
      <c r="F28" s="48">
        <v>1</v>
      </c>
      <c r="G28" s="50"/>
      <c r="H28" s="51"/>
      <c r="I28" s="51"/>
      <c r="J28" s="51"/>
      <c r="K28" s="52"/>
      <c r="L28" s="50"/>
      <c r="M28" s="51"/>
      <c r="N28" s="51"/>
      <c r="O28" s="51"/>
      <c r="P28" s="52"/>
      <c r="Q28" s="8"/>
      <c r="R28" s="8"/>
      <c r="S28" s="8"/>
      <c r="T28" s="8"/>
      <c r="U28" s="52"/>
      <c r="V28" s="8"/>
      <c r="W28" s="8"/>
      <c r="X28" s="8"/>
      <c r="Y28" s="8"/>
      <c r="Z28" s="53"/>
      <c r="AA28" s="8"/>
      <c r="AB28" s="8"/>
      <c r="AC28" s="8"/>
      <c r="AD28" s="8"/>
      <c r="AE28" s="52"/>
      <c r="AF28" s="52"/>
    </row>
    <row r="29" spans="1:32" ht="24" x14ac:dyDescent="0.2">
      <c r="A29" s="75"/>
      <c r="B29" s="75"/>
      <c r="C29" s="22" t="s">
        <v>233</v>
      </c>
      <c r="D29" s="83">
        <v>42549</v>
      </c>
      <c r="E29" s="84">
        <v>44196</v>
      </c>
      <c r="F29" s="48">
        <v>1</v>
      </c>
      <c r="G29" s="50"/>
      <c r="H29" s="51"/>
      <c r="I29" s="51"/>
      <c r="J29" s="51"/>
      <c r="K29" s="52"/>
      <c r="L29" s="50"/>
      <c r="M29" s="51"/>
      <c r="N29" s="51"/>
      <c r="O29" s="51"/>
      <c r="P29" s="52"/>
      <c r="Q29" s="8"/>
      <c r="R29" s="8"/>
      <c r="S29" s="8"/>
      <c r="T29" s="8"/>
      <c r="U29" s="52"/>
      <c r="V29" s="8"/>
      <c r="W29" s="8"/>
      <c r="X29" s="8"/>
      <c r="Y29" s="8"/>
      <c r="Z29" s="53"/>
      <c r="AA29" s="8"/>
      <c r="AB29" s="8"/>
      <c r="AC29" s="8"/>
      <c r="AD29" s="8"/>
      <c r="AE29" s="52"/>
      <c r="AF29" s="52"/>
    </row>
    <row r="30" spans="1:32" x14ac:dyDescent="0.2">
      <c r="A30" s="75"/>
      <c r="B30" s="17" t="s">
        <v>122</v>
      </c>
      <c r="C30" s="75" t="s">
        <v>123</v>
      </c>
      <c r="D30" s="81">
        <v>41640</v>
      </c>
      <c r="E30" s="84">
        <v>44196</v>
      </c>
      <c r="F30" s="82">
        <v>7</v>
      </c>
      <c r="G30" s="50">
        <v>0</v>
      </c>
      <c r="H30" s="50">
        <v>0</v>
      </c>
      <c r="I30" s="50">
        <v>0</v>
      </c>
      <c r="J30" s="50">
        <v>0</v>
      </c>
      <c r="K30" s="6">
        <f>SUM($G30:$J30)</f>
        <v>0</v>
      </c>
      <c r="L30" s="50">
        <v>0</v>
      </c>
      <c r="M30" s="50">
        <v>0</v>
      </c>
      <c r="N30" s="50">
        <v>0</v>
      </c>
      <c r="O30" s="50">
        <v>0</v>
      </c>
      <c r="P30" s="6">
        <f>SUM($L30:$O30)</f>
        <v>0</v>
      </c>
      <c r="Q30" s="8">
        <v>0</v>
      </c>
      <c r="R30" s="8">
        <v>0</v>
      </c>
      <c r="S30" s="8">
        <v>0</v>
      </c>
      <c r="T30" s="8">
        <v>0</v>
      </c>
      <c r="U30" s="6">
        <f>SUM($Q30:$T30)</f>
        <v>0</v>
      </c>
      <c r="V30" s="8">
        <v>0</v>
      </c>
      <c r="W30" s="8">
        <v>0</v>
      </c>
      <c r="X30" s="8">
        <v>0</v>
      </c>
      <c r="Y30" s="8">
        <v>0</v>
      </c>
      <c r="Z30" s="7">
        <f>SUM($V30:$Y30)</f>
        <v>0</v>
      </c>
      <c r="AA30" s="8">
        <v>0</v>
      </c>
      <c r="AB30" s="8">
        <v>0</v>
      </c>
      <c r="AC30" s="8">
        <v>0</v>
      </c>
      <c r="AD30" s="8">
        <v>0</v>
      </c>
      <c r="AE30" s="6">
        <f>SUM($AA30:$AD30)</f>
        <v>0</v>
      </c>
      <c r="AF30" s="6">
        <f>$K30+$P30+$U30+$Z30+$AE30</f>
        <v>0</v>
      </c>
    </row>
    <row r="31" spans="1:32" x14ac:dyDescent="0.2">
      <c r="A31" s="75"/>
      <c r="B31" s="19"/>
      <c r="C31" s="17" t="s">
        <v>124</v>
      </c>
      <c r="D31" s="55">
        <v>41640</v>
      </c>
      <c r="E31" s="84">
        <v>44196</v>
      </c>
      <c r="F31" s="45">
        <v>8</v>
      </c>
      <c r="G31" s="50">
        <v>0</v>
      </c>
      <c r="H31" s="50">
        <v>0</v>
      </c>
      <c r="I31" s="50">
        <v>0</v>
      </c>
      <c r="J31" s="50">
        <v>0</v>
      </c>
      <c r="K31" s="6">
        <f>SUM($G31:$J31)</f>
        <v>0</v>
      </c>
      <c r="L31" s="50">
        <v>0</v>
      </c>
      <c r="M31" s="50">
        <v>0</v>
      </c>
      <c r="N31" s="50">
        <v>0</v>
      </c>
      <c r="O31" s="50">
        <v>0</v>
      </c>
      <c r="P31" s="6">
        <f>SUM($L31:$O31)</f>
        <v>0</v>
      </c>
      <c r="Q31" s="8">
        <v>0</v>
      </c>
      <c r="R31" s="8">
        <v>0</v>
      </c>
      <c r="S31" s="8">
        <v>0</v>
      </c>
      <c r="T31" s="8">
        <v>0</v>
      </c>
      <c r="U31" s="6">
        <f>SUM($Q31:$T31)</f>
        <v>0</v>
      </c>
      <c r="V31" s="8">
        <v>0</v>
      </c>
      <c r="W31" s="8">
        <v>0</v>
      </c>
      <c r="X31" s="8">
        <v>0</v>
      </c>
      <c r="Y31" s="8">
        <v>0</v>
      </c>
      <c r="Z31" s="7">
        <f>SUM($V31:$Y31)</f>
        <v>0</v>
      </c>
      <c r="AA31" s="8">
        <v>0</v>
      </c>
      <c r="AB31" s="8">
        <v>0</v>
      </c>
      <c r="AC31" s="8">
        <v>0</v>
      </c>
      <c r="AD31" s="8">
        <v>0</v>
      </c>
      <c r="AE31" s="6">
        <f>SUM($AA31:$AD31)</f>
        <v>0</v>
      </c>
      <c r="AF31" s="6">
        <f>$K31+$P31+$U31+$Z31+$AE31</f>
        <v>0</v>
      </c>
    </row>
    <row r="32" spans="1:32" x14ac:dyDescent="0.2">
      <c r="A32" s="70"/>
      <c r="B32" s="17" t="s">
        <v>234</v>
      </c>
      <c r="C32" s="17" t="s">
        <v>235</v>
      </c>
      <c r="D32" s="18">
        <v>42572</v>
      </c>
      <c r="E32" s="84">
        <v>44196</v>
      </c>
      <c r="F32" s="45">
        <v>1</v>
      </c>
      <c r="G32" s="50"/>
      <c r="H32" s="50"/>
      <c r="I32" s="50"/>
      <c r="J32" s="50"/>
      <c r="K32" s="6"/>
      <c r="L32" s="50"/>
      <c r="M32" s="50"/>
      <c r="N32" s="50"/>
      <c r="O32" s="50"/>
      <c r="P32" s="6"/>
      <c r="Q32" s="8"/>
      <c r="R32" s="8"/>
      <c r="S32" s="8"/>
      <c r="T32" s="8"/>
      <c r="U32" s="6"/>
      <c r="V32" s="8"/>
      <c r="W32" s="8"/>
      <c r="X32" s="8"/>
      <c r="Y32" s="8"/>
      <c r="Z32" s="7"/>
      <c r="AA32" s="8"/>
      <c r="AB32" s="8"/>
      <c r="AC32" s="8"/>
      <c r="AD32" s="8"/>
      <c r="AE32" s="6"/>
      <c r="AF32" s="6"/>
    </row>
    <row r="33" spans="1:32" x14ac:dyDescent="0.2">
      <c r="A33" s="70"/>
      <c r="B33" s="19"/>
      <c r="C33" s="17" t="s">
        <v>236</v>
      </c>
      <c r="D33" s="18">
        <v>42522</v>
      </c>
      <c r="E33" s="84">
        <v>44196</v>
      </c>
      <c r="F33" s="45">
        <v>3</v>
      </c>
      <c r="G33" s="50"/>
      <c r="H33" s="50"/>
      <c r="I33" s="50"/>
      <c r="J33" s="50"/>
      <c r="K33" s="6"/>
      <c r="L33" s="50"/>
      <c r="M33" s="50"/>
      <c r="N33" s="50"/>
      <c r="O33" s="50"/>
      <c r="P33" s="6"/>
      <c r="Q33" s="8"/>
      <c r="R33" s="8"/>
      <c r="S33" s="8"/>
      <c r="T33" s="8"/>
      <c r="U33" s="6"/>
      <c r="V33" s="8"/>
      <c r="W33" s="8"/>
      <c r="X33" s="8"/>
      <c r="Y33" s="8"/>
      <c r="Z33" s="7"/>
      <c r="AA33" s="8"/>
      <c r="AB33" s="8"/>
      <c r="AC33" s="8"/>
      <c r="AD33" s="8"/>
      <c r="AE33" s="6"/>
      <c r="AF33" s="6"/>
    </row>
    <row r="34" spans="1:32" x14ac:dyDescent="0.2">
      <c r="A34" s="458" t="s">
        <v>131</v>
      </c>
      <c r="B34" s="17" t="s">
        <v>129</v>
      </c>
      <c r="C34" s="17" t="s">
        <v>128</v>
      </c>
      <c r="D34" s="18">
        <v>41821</v>
      </c>
      <c r="E34" s="84">
        <v>44196</v>
      </c>
      <c r="F34" s="45">
        <v>1</v>
      </c>
      <c r="G34" s="50">
        <v>0</v>
      </c>
      <c r="H34" s="50">
        <v>0</v>
      </c>
      <c r="I34" s="50">
        <v>0</v>
      </c>
      <c r="J34" s="50">
        <v>0</v>
      </c>
      <c r="K34" s="6">
        <f>SUM($G34:$J34)</f>
        <v>0</v>
      </c>
      <c r="L34" s="50">
        <v>0</v>
      </c>
      <c r="M34" s="50">
        <v>0</v>
      </c>
      <c r="N34" s="50">
        <v>0</v>
      </c>
      <c r="O34" s="50">
        <v>0</v>
      </c>
      <c r="P34" s="6">
        <f>SUM($L34:$O34)</f>
        <v>0</v>
      </c>
      <c r="Q34" s="8">
        <v>0</v>
      </c>
      <c r="R34" s="8">
        <v>0</v>
      </c>
      <c r="S34" s="8">
        <v>0</v>
      </c>
      <c r="T34" s="8">
        <v>0</v>
      </c>
      <c r="U34" s="6">
        <f>SUM($Q34:$T34)</f>
        <v>0</v>
      </c>
      <c r="V34" s="8">
        <v>0</v>
      </c>
      <c r="W34" s="8">
        <v>0</v>
      </c>
      <c r="X34" s="8">
        <v>0</v>
      </c>
      <c r="Y34" s="8">
        <v>0</v>
      </c>
      <c r="Z34" s="7">
        <f>SUM($V34:$Y34)</f>
        <v>0</v>
      </c>
      <c r="AA34" s="8">
        <v>0</v>
      </c>
      <c r="AB34" s="8">
        <v>0</v>
      </c>
      <c r="AC34" s="8">
        <v>0</v>
      </c>
      <c r="AD34" s="8">
        <v>0</v>
      </c>
      <c r="AE34" s="6">
        <f>SUM($AA34:$AD34)</f>
        <v>0</v>
      </c>
      <c r="AF34" s="6">
        <f>$K34+$P34+$U34+$Z34+$AE34</f>
        <v>0</v>
      </c>
    </row>
    <row r="35" spans="1:32" x14ac:dyDescent="0.2">
      <c r="A35" s="459"/>
      <c r="B35" s="76" t="s">
        <v>121</v>
      </c>
      <c r="C35" s="77" t="s">
        <v>237</v>
      </c>
      <c r="D35" s="18">
        <v>42299</v>
      </c>
      <c r="E35" s="84">
        <v>44196</v>
      </c>
      <c r="F35" s="45">
        <v>1</v>
      </c>
      <c r="G35" s="50"/>
      <c r="H35" s="50"/>
      <c r="I35" s="50"/>
      <c r="J35" s="50"/>
      <c r="K35" s="6"/>
      <c r="L35" s="50"/>
      <c r="M35" s="50"/>
      <c r="N35" s="50"/>
      <c r="O35" s="50"/>
      <c r="P35" s="6"/>
      <c r="Q35" s="8"/>
      <c r="R35" s="8"/>
      <c r="S35" s="8"/>
      <c r="T35" s="8"/>
      <c r="U35" s="6"/>
      <c r="V35" s="8"/>
      <c r="W35" s="8"/>
      <c r="X35" s="8"/>
      <c r="Y35" s="8"/>
      <c r="Z35" s="7"/>
      <c r="AA35" s="8"/>
      <c r="AB35" s="8"/>
      <c r="AC35" s="8"/>
      <c r="AD35" s="8"/>
      <c r="AE35" s="6"/>
      <c r="AF35" s="6"/>
    </row>
    <row r="36" spans="1:32" ht="86.25" x14ac:dyDescent="0.2">
      <c r="A36" s="459"/>
      <c r="B36" s="78"/>
      <c r="C36" s="79" t="s">
        <v>238</v>
      </c>
      <c r="D36" s="55">
        <v>42299</v>
      </c>
      <c r="E36" s="84">
        <v>44196</v>
      </c>
      <c r="F36" s="48">
        <v>1</v>
      </c>
      <c r="G36" s="50"/>
      <c r="H36" s="50"/>
      <c r="I36" s="50"/>
      <c r="J36" s="50"/>
      <c r="K36" s="6"/>
      <c r="L36" s="50"/>
      <c r="M36" s="50"/>
      <c r="N36" s="50"/>
      <c r="O36" s="50"/>
      <c r="P36" s="6"/>
      <c r="Q36" s="8"/>
      <c r="R36" s="8"/>
      <c r="S36" s="8"/>
      <c r="T36" s="8"/>
      <c r="U36" s="6"/>
      <c r="V36" s="8"/>
      <c r="W36" s="8"/>
      <c r="X36" s="8"/>
      <c r="Y36" s="8"/>
      <c r="Z36" s="7"/>
      <c r="AA36" s="8"/>
      <c r="AB36" s="8"/>
      <c r="AC36" s="8"/>
      <c r="AD36" s="8"/>
      <c r="AE36" s="6"/>
      <c r="AF36" s="6"/>
    </row>
    <row r="37" spans="1:32" ht="25.5" x14ac:dyDescent="0.2">
      <c r="A37" s="459"/>
      <c r="B37" s="80"/>
      <c r="C37" s="74" t="s">
        <v>239</v>
      </c>
      <c r="D37" s="55">
        <v>42299</v>
      </c>
      <c r="E37" s="84">
        <v>44196</v>
      </c>
      <c r="F37" s="48">
        <v>1</v>
      </c>
      <c r="G37" s="50"/>
      <c r="H37" s="50"/>
      <c r="I37" s="50"/>
      <c r="J37" s="50"/>
      <c r="K37" s="6"/>
      <c r="L37" s="50"/>
      <c r="M37" s="50"/>
      <c r="N37" s="50"/>
      <c r="O37" s="50"/>
      <c r="P37" s="6"/>
      <c r="Q37" s="8"/>
      <c r="R37" s="8"/>
      <c r="S37" s="8"/>
      <c r="T37" s="8"/>
      <c r="U37" s="6"/>
      <c r="V37" s="8"/>
      <c r="W37" s="8"/>
      <c r="X37" s="8"/>
      <c r="Y37" s="8"/>
      <c r="Z37" s="7"/>
      <c r="AA37" s="8"/>
      <c r="AB37" s="8"/>
      <c r="AC37" s="8"/>
      <c r="AD37" s="8"/>
      <c r="AE37" s="6"/>
      <c r="AF37" s="6"/>
    </row>
    <row r="38" spans="1:32" x14ac:dyDescent="0.2">
      <c r="A38" s="459"/>
      <c r="B38" s="80"/>
      <c r="C38" s="74" t="s">
        <v>240</v>
      </c>
      <c r="D38" s="55">
        <v>42186</v>
      </c>
      <c r="E38" s="84">
        <v>44196</v>
      </c>
      <c r="F38" s="48">
        <v>3</v>
      </c>
      <c r="G38" s="50"/>
      <c r="H38" s="50"/>
      <c r="I38" s="50"/>
      <c r="J38" s="50"/>
      <c r="K38" s="6"/>
      <c r="L38" s="50"/>
      <c r="M38" s="50"/>
      <c r="N38" s="50"/>
      <c r="O38" s="50"/>
      <c r="P38" s="6"/>
      <c r="Q38" s="8"/>
      <c r="R38" s="8"/>
      <c r="S38" s="8"/>
      <c r="T38" s="8"/>
      <c r="U38" s="6"/>
      <c r="V38" s="8"/>
      <c r="W38" s="8"/>
      <c r="X38" s="8"/>
      <c r="Y38" s="8"/>
      <c r="Z38" s="7"/>
      <c r="AA38" s="8"/>
      <c r="AB38" s="8"/>
      <c r="AC38" s="8"/>
      <c r="AD38" s="8"/>
      <c r="AE38" s="6"/>
      <c r="AF38" s="6"/>
    </row>
    <row r="39" spans="1:32" x14ac:dyDescent="0.2">
      <c r="A39" s="460"/>
      <c r="B39" s="17" t="s">
        <v>234</v>
      </c>
      <c r="C39" s="17" t="s">
        <v>241</v>
      </c>
      <c r="D39" s="18">
        <v>42522</v>
      </c>
      <c r="E39" s="84">
        <v>44196</v>
      </c>
      <c r="F39" s="45">
        <v>2</v>
      </c>
      <c r="G39" s="50">
        <v>0</v>
      </c>
      <c r="H39" s="50">
        <v>0</v>
      </c>
      <c r="I39" s="50">
        <v>0</v>
      </c>
      <c r="J39" s="50">
        <v>0</v>
      </c>
      <c r="K39" s="6">
        <f>SUM($G39:$J39)</f>
        <v>0</v>
      </c>
      <c r="L39" s="50">
        <v>0</v>
      </c>
      <c r="M39" s="50">
        <v>0</v>
      </c>
      <c r="N39" s="50">
        <v>0</v>
      </c>
      <c r="O39" s="50">
        <v>0</v>
      </c>
      <c r="P39" s="6">
        <f>SUM($L39:$O39)</f>
        <v>0</v>
      </c>
      <c r="Q39" s="8">
        <v>0</v>
      </c>
      <c r="R39" s="8">
        <v>0</v>
      </c>
      <c r="S39" s="8">
        <v>0</v>
      </c>
      <c r="T39" s="8">
        <v>0</v>
      </c>
      <c r="U39" s="6">
        <f>SUM($Q39:$T39)</f>
        <v>0</v>
      </c>
      <c r="V39" s="8">
        <v>0</v>
      </c>
      <c r="W39" s="8">
        <v>0</v>
      </c>
      <c r="X39" s="8">
        <v>0</v>
      </c>
      <c r="Y39" s="8">
        <v>0</v>
      </c>
      <c r="Z39" s="7">
        <f>SUM($V39:$Y39)</f>
        <v>0</v>
      </c>
      <c r="AA39" s="8">
        <v>0</v>
      </c>
      <c r="AB39" s="8">
        <v>0</v>
      </c>
      <c r="AC39" s="8">
        <v>0</v>
      </c>
      <c r="AD39" s="8">
        <v>0</v>
      </c>
      <c r="AE39" s="6">
        <f>SUM($AA39:$AD39)</f>
        <v>0</v>
      </c>
      <c r="AF39" s="6">
        <f>$K39+$P39+$U39+$Z39+$AE39</f>
        <v>0</v>
      </c>
    </row>
    <row r="40" spans="1:32" x14ac:dyDescent="0.2">
      <c r="A40" s="93" t="s">
        <v>41</v>
      </c>
      <c r="B40" s="93"/>
      <c r="C40" s="93"/>
      <c r="D40" s="93"/>
      <c r="E40" s="93"/>
      <c r="F40" s="94">
        <f t="shared" ref="F40:AF40" si="6">SUM(F6:F39)</f>
        <v>96</v>
      </c>
      <c r="G40" s="94">
        <f t="shared" si="6"/>
        <v>0</v>
      </c>
      <c r="H40" s="94">
        <f t="shared" si="6"/>
        <v>0</v>
      </c>
      <c r="I40" s="94">
        <f t="shared" si="6"/>
        <v>0</v>
      </c>
      <c r="J40" s="94">
        <f t="shared" si="6"/>
        <v>0</v>
      </c>
      <c r="K40" s="94">
        <f t="shared" si="6"/>
        <v>0</v>
      </c>
      <c r="L40" s="94">
        <f t="shared" si="6"/>
        <v>0</v>
      </c>
      <c r="M40" s="94">
        <f t="shared" si="6"/>
        <v>0</v>
      </c>
      <c r="N40" s="94">
        <f t="shared" si="6"/>
        <v>0</v>
      </c>
      <c r="O40" s="94">
        <f t="shared" si="6"/>
        <v>0</v>
      </c>
      <c r="P40" s="94">
        <f t="shared" si="6"/>
        <v>0</v>
      </c>
      <c r="Q40" s="94">
        <f t="shared" si="6"/>
        <v>0</v>
      </c>
      <c r="R40" s="94">
        <f t="shared" si="6"/>
        <v>0</v>
      </c>
      <c r="S40" s="94">
        <f t="shared" si="6"/>
        <v>0</v>
      </c>
      <c r="T40" s="94">
        <f t="shared" si="6"/>
        <v>0</v>
      </c>
      <c r="U40" s="94">
        <f t="shared" si="6"/>
        <v>0</v>
      </c>
      <c r="V40" s="94">
        <f t="shared" si="6"/>
        <v>0</v>
      </c>
      <c r="W40" s="94">
        <f t="shared" si="6"/>
        <v>0</v>
      </c>
      <c r="X40" s="94">
        <f t="shared" si="6"/>
        <v>0</v>
      </c>
      <c r="Y40" s="94">
        <f t="shared" si="6"/>
        <v>0</v>
      </c>
      <c r="Z40" s="94">
        <f t="shared" si="6"/>
        <v>0</v>
      </c>
      <c r="AA40" s="94">
        <f t="shared" si="6"/>
        <v>0</v>
      </c>
      <c r="AB40" s="94">
        <f t="shared" si="6"/>
        <v>0</v>
      </c>
      <c r="AC40" s="94">
        <f t="shared" si="6"/>
        <v>0</v>
      </c>
      <c r="AD40" s="94">
        <f t="shared" si="6"/>
        <v>0</v>
      </c>
      <c r="AE40" s="94">
        <f t="shared" si="6"/>
        <v>0</v>
      </c>
      <c r="AF40" s="94">
        <f t="shared" si="6"/>
        <v>0</v>
      </c>
    </row>
    <row r="41" spans="1:32" x14ac:dyDescent="0.2">
      <c r="A41" s="461" t="s">
        <v>52</v>
      </c>
      <c r="B41" s="461"/>
      <c r="C41" s="461"/>
      <c r="D41" s="461"/>
      <c r="E41" s="461"/>
      <c r="F41" s="461"/>
      <c r="G41" s="461"/>
      <c r="H41" s="461"/>
      <c r="I41" s="461"/>
      <c r="J41" s="64"/>
      <c r="K41" s="64"/>
      <c r="L41" s="64"/>
      <c r="M41" s="64"/>
      <c r="N41" s="64"/>
      <c r="O41" s="64"/>
      <c r="P41" s="64"/>
      <c r="Q41" s="64"/>
      <c r="R41" s="64"/>
      <c r="S41" s="64"/>
      <c r="T41" s="64"/>
    </row>
    <row r="42" spans="1:32" x14ac:dyDescent="0.2">
      <c r="A42" s="461" t="s">
        <v>79</v>
      </c>
      <c r="B42" s="461"/>
      <c r="C42" s="461"/>
      <c r="D42" s="461"/>
      <c r="E42" s="461"/>
      <c r="F42" s="461"/>
      <c r="G42" s="461"/>
      <c r="H42" s="461"/>
      <c r="I42" s="461"/>
      <c r="J42" s="65"/>
      <c r="K42" s="65"/>
      <c r="L42" s="65"/>
      <c r="M42" s="65"/>
      <c r="N42" s="43"/>
      <c r="O42" s="43"/>
      <c r="P42" s="43"/>
    </row>
    <row r="43" spans="1:32" x14ac:dyDescent="0.2">
      <c r="A43" s="3"/>
      <c r="F43" s="1"/>
    </row>
    <row r="44" spans="1:32" x14ac:dyDescent="0.2">
      <c r="A44" s="21" t="s">
        <v>149</v>
      </c>
      <c r="B44" s="66" t="s">
        <v>147</v>
      </c>
      <c r="C44" s="67"/>
      <c r="F44" s="1"/>
    </row>
    <row r="45" spans="1:32" x14ac:dyDescent="0.2">
      <c r="A45" s="3"/>
      <c r="B45" s="68" t="s">
        <v>148</v>
      </c>
      <c r="C45" s="69"/>
      <c r="F45" s="1"/>
    </row>
    <row r="46" spans="1:32" x14ac:dyDescent="0.2">
      <c r="A46" s="3"/>
      <c r="F46" s="1"/>
    </row>
    <row r="47" spans="1:32" x14ac:dyDescent="0.2">
      <c r="A47" s="440" t="s">
        <v>158</v>
      </c>
      <c r="B47" s="440"/>
      <c r="C47" s="42"/>
      <c r="F47" s="1"/>
    </row>
  </sheetData>
  <mergeCells count="16">
    <mergeCell ref="A47:B47"/>
    <mergeCell ref="A1:AF1"/>
    <mergeCell ref="A2:A4"/>
    <mergeCell ref="B2:B4"/>
    <mergeCell ref="C2:C4"/>
    <mergeCell ref="D2:D4"/>
    <mergeCell ref="E2:E4"/>
    <mergeCell ref="F2:F3"/>
    <mergeCell ref="G2:K2"/>
    <mergeCell ref="L2:P2"/>
    <mergeCell ref="Q2:U2"/>
    <mergeCell ref="V2:Z2"/>
    <mergeCell ref="AA2:AE2"/>
    <mergeCell ref="A34:A39"/>
    <mergeCell ref="A41:I41"/>
    <mergeCell ref="A42:I42"/>
  </mergeCells>
  <hyperlinks>
    <hyperlink ref="A47:B47" location="'Commercial Summary'!A1" display="Back to Summary Sheet" xr:uid="{00000000-0004-0000-0700-000000000000}"/>
  </hyperlinks>
  <pageMargins left="0.7" right="0.7" top="0.75" bottom="0.75" header="0.3" footer="0.3"/>
  <pageSetup paperSize="9" scale="2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89FD80310F134292169DFCCF5EF51D" ma:contentTypeVersion="11" ma:contentTypeDescription="Create a new document." ma:contentTypeScope="" ma:versionID="6555d958c0a98dea1d9e71d89e76bd7b">
  <xsd:schema xmlns:xsd="http://www.w3.org/2001/XMLSchema" xmlns:xs="http://www.w3.org/2001/XMLSchema" xmlns:p="http://schemas.microsoft.com/office/2006/metadata/properties" xmlns:ns2="8b77a847-0d64-4f04-9013-0aedf03d99cc" xmlns:ns3="37011cb7-f4c5-4737-98d8-c600ee32abc7" targetNamespace="http://schemas.microsoft.com/office/2006/metadata/properties" ma:root="true" ma:fieldsID="618860396db6517ffc33328851d053bb" ns2:_="" ns3:_="">
    <xsd:import namespace="8b77a847-0d64-4f04-9013-0aedf03d99cc"/>
    <xsd:import namespace="37011cb7-f4c5-4737-98d8-c600ee32a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7a847-0d64-4f04-9013-0aedf03d99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011cb7-f4c5-4737-98d8-c600ee32ab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067EFF-9FFC-45E9-9C03-213CC47EE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7a847-0d64-4f04-9013-0aedf03d99cc"/>
    <ds:schemaRef ds:uri="37011cb7-f4c5-4737-98d8-c600ee32a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83ACDD-1D6F-4D27-855D-B1B99F89CEF4}">
  <ds:schemaRefs>
    <ds:schemaRef ds:uri="http://schemas.microsoft.com/sharepoint/v3/contenttype/forms"/>
  </ds:schemaRefs>
</ds:datastoreItem>
</file>

<file path=customXml/itemProps3.xml><?xml version="1.0" encoding="utf-8"?>
<ds:datastoreItem xmlns:ds="http://schemas.openxmlformats.org/officeDocument/2006/customXml" ds:itemID="{C91E054F-BC9A-46DC-BCF3-5C735733CA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Main_Commercial Summary</vt:lpstr>
      <vt:lpstr>1_Managed Services</vt:lpstr>
      <vt:lpstr>Commercial Summary Sheet</vt:lpstr>
      <vt:lpstr>Cost of Managed Services</vt:lpstr>
      <vt:lpstr>AMC Cost for NW &amp; Security Equi</vt:lpstr>
      <vt:lpstr>2_AMC Cost for DC &amp; DR</vt:lpstr>
      <vt:lpstr>3_Contracted Rate Chart</vt:lpstr>
      <vt:lpstr>AMC Cost for DC, DR &amp; Remot (2</vt:lpstr>
      <vt:lpstr>'1_Managed Services'!Print_Area</vt:lpstr>
      <vt:lpstr>'2_AMC Cost for DC &amp; DR'!Print_Area</vt:lpstr>
      <vt:lpstr>'3_Contracted Rate Chart'!Print_Area</vt:lpstr>
      <vt:lpstr>'Main_Commercial Summary'!Print_Area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bhatnpri</dc:creator>
  <cp:lastModifiedBy>debashishd</cp:lastModifiedBy>
  <cp:lastPrinted>2021-03-15T05:57:57Z</cp:lastPrinted>
  <dcterms:created xsi:type="dcterms:W3CDTF">2007-08-24T08:50:27Z</dcterms:created>
  <dcterms:modified xsi:type="dcterms:W3CDTF">2021-04-01T11:00:48Z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0x0101001489FD80310F134292169DFCCF5EF51D</vt:lpwstr>
  </property>
</Properties>
</file>