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hidePivotFieldList="1" defaultThemeVersion="124226"/>
  <bookViews>
    <workbookView xWindow="360" yWindow="135" windowWidth="15480" windowHeight="11640" activeTab="4"/>
  </bookViews>
  <sheets>
    <sheet name="Main_Commercial Summary" sheetId="21" r:id="rId1"/>
    <sheet name="1_Managed Services" sheetId="22" r:id="rId2"/>
    <sheet name="Commercial Summary Sheet" sheetId="16" state="hidden" r:id="rId3"/>
    <sheet name="Cost of Managed Services" sheetId="10" state="hidden" r:id="rId4"/>
    <sheet name="2_AMC Cost for DC &amp; DR" sheetId="23" r:id="rId5"/>
    <sheet name="AMC Cost for NW &amp; Security Equi" sheetId="24" state="hidden" r:id="rId6"/>
    <sheet name="3_Contracted Rate Chart" sheetId="25" r:id="rId7"/>
    <sheet name="AMC Cost for DC, DR &amp; Remot (2" sheetId="27" state="hidden" r:id="rId8"/>
  </sheets>
  <definedNames>
    <definedName name="_xlnm._FilterDatabase" localSheetId="4" hidden="1">'2_AMC Cost for DC &amp; DR'!$B$3:$C$32</definedName>
    <definedName name="_xlnm.Print_Area" localSheetId="1">'1_Managed Services'!$B$2:$I$37</definedName>
    <definedName name="_xlnm.Print_Area" localSheetId="6">'3_Contracted Rate Chart'!$B$2:$E$39</definedName>
    <definedName name="_xlnm.Print_Area" localSheetId="0">'Main_Commercial Summary'!$B$1:$I$48</definedName>
  </definedNames>
  <calcPr calcId="162913"/>
</workbook>
</file>

<file path=xl/calcChain.xml><?xml version="1.0" encoding="utf-8"?>
<calcChain xmlns="http://schemas.openxmlformats.org/spreadsheetml/2006/main">
  <c r="E26" i="25"/>
  <c r="E28" s="1"/>
  <c r="E25"/>
  <c r="E24"/>
  <c r="H36" i="21"/>
  <c r="H35"/>
  <c r="F28"/>
  <c r="F30" i="23"/>
  <c r="AD30"/>
  <c r="F27" i="21" s="1"/>
  <c r="AC30" i="23"/>
  <c r="F26" i="21" s="1"/>
  <c r="AB30" i="23"/>
  <c r="F25" i="21" s="1"/>
  <c r="AA30" i="23"/>
  <c r="F24" i="21" s="1"/>
  <c r="Y30" i="23"/>
  <c r="F22" i="21" s="1"/>
  <c r="X30" i="23"/>
  <c r="F21" i="21" s="1"/>
  <c r="W30" i="23"/>
  <c r="F20" i="21" s="1"/>
  <c r="V30" i="23"/>
  <c r="F19" i="21" s="1"/>
  <c r="T30" i="23"/>
  <c r="F17" i="21"/>
  <c r="S30" i="23"/>
  <c r="F16" i="21" s="1"/>
  <c r="R30" i="23"/>
  <c r="F15" i="21" s="1"/>
  <c r="Q30" i="23"/>
  <c r="F14" i="21" s="1"/>
  <c r="O30" i="23"/>
  <c r="F12" i="21" s="1"/>
  <c r="N30" i="23"/>
  <c r="F11" i="21" s="1"/>
  <c r="M30" i="23"/>
  <c r="F10" i="21" s="1"/>
  <c r="L30" i="23"/>
  <c r="F9" i="21" s="1"/>
  <c r="J30" i="23"/>
  <c r="F7" i="21" s="1"/>
  <c r="I30" i="23"/>
  <c r="F6" i="21" s="1"/>
  <c r="H30" i="23"/>
  <c r="F5" i="21" s="1"/>
  <c r="G30" i="23"/>
  <c r="F4" i="21" s="1"/>
  <c r="AD40" i="27"/>
  <c r="AC40"/>
  <c r="AB40"/>
  <c r="AA40"/>
  <c r="Y40"/>
  <c r="X40"/>
  <c r="W40"/>
  <c r="V40"/>
  <c r="T40"/>
  <c r="S40"/>
  <c r="R40"/>
  <c r="Q40"/>
  <c r="O40"/>
  <c r="N40"/>
  <c r="M40"/>
  <c r="L40"/>
  <c r="J40"/>
  <c r="I40"/>
  <c r="H40"/>
  <c r="G40"/>
  <c r="F40"/>
  <c r="AE39"/>
  <c r="Z39"/>
  <c r="U39"/>
  <c r="P39"/>
  <c r="K39"/>
  <c r="AE34"/>
  <c r="Z34"/>
  <c r="U34"/>
  <c r="P34"/>
  <c r="K34"/>
  <c r="AF34" s="1"/>
  <c r="AE31"/>
  <c r="Z31"/>
  <c r="U31"/>
  <c r="P31"/>
  <c r="K31"/>
  <c r="AE30"/>
  <c r="Z30"/>
  <c r="U30"/>
  <c r="P30"/>
  <c r="K30"/>
  <c r="AE16"/>
  <c r="Z16"/>
  <c r="U16"/>
  <c r="P16"/>
  <c r="K16"/>
  <c r="AF16" s="1"/>
  <c r="AE15"/>
  <c r="Z15"/>
  <c r="U15"/>
  <c r="P15"/>
  <c r="K15"/>
  <c r="AE14"/>
  <c r="Z14"/>
  <c r="U14"/>
  <c r="AF14" s="1"/>
  <c r="P14"/>
  <c r="K14"/>
  <c r="AE13"/>
  <c r="Z13"/>
  <c r="U13"/>
  <c r="P13"/>
  <c r="K13"/>
  <c r="AF13" s="1"/>
  <c r="AE11"/>
  <c r="Z11"/>
  <c r="U11"/>
  <c r="P11"/>
  <c r="K11"/>
  <c r="AF11" s="1"/>
  <c r="AE10"/>
  <c r="Z10"/>
  <c r="U10"/>
  <c r="P10"/>
  <c r="K10"/>
  <c r="AE9"/>
  <c r="Z9"/>
  <c r="U9"/>
  <c r="P9"/>
  <c r="AF9"/>
  <c r="K9"/>
  <c r="AE8"/>
  <c r="Z8"/>
  <c r="U8"/>
  <c r="P8"/>
  <c r="K8"/>
  <c r="AE7"/>
  <c r="Z7"/>
  <c r="U7"/>
  <c r="P7"/>
  <c r="K7"/>
  <c r="AF7" s="1"/>
  <c r="AE6"/>
  <c r="Z6"/>
  <c r="U6"/>
  <c r="P6"/>
  <c r="P40" s="1"/>
  <c r="K6"/>
  <c r="AE5"/>
  <c r="Z5"/>
  <c r="U5"/>
  <c r="P5"/>
  <c r="K5"/>
  <c r="E23" i="25"/>
  <c r="G32" i="21"/>
  <c r="G34" s="1"/>
  <c r="E32"/>
  <c r="E33" s="1"/>
  <c r="D28"/>
  <c r="D27"/>
  <c r="D26"/>
  <c r="D25"/>
  <c r="H25" s="1"/>
  <c r="D24"/>
  <c r="D23"/>
  <c r="D22"/>
  <c r="D21"/>
  <c r="D20"/>
  <c r="D19"/>
  <c r="D18"/>
  <c r="D17"/>
  <c r="D16"/>
  <c r="D15"/>
  <c r="D14"/>
  <c r="D13"/>
  <c r="D12"/>
  <c r="D11"/>
  <c r="D10"/>
  <c r="D9"/>
  <c r="D8"/>
  <c r="D7"/>
  <c r="D6"/>
  <c r="D5"/>
  <c r="D4"/>
  <c r="AD71" i="24"/>
  <c r="AC71"/>
  <c r="AB71"/>
  <c r="AA71"/>
  <c r="Y71"/>
  <c r="X71"/>
  <c r="W71"/>
  <c r="V71"/>
  <c r="T71"/>
  <c r="S71"/>
  <c r="R71"/>
  <c r="Q71"/>
  <c r="O71"/>
  <c r="N71"/>
  <c r="M71"/>
  <c r="L71"/>
  <c r="J71"/>
  <c r="I71"/>
  <c r="H71"/>
  <c r="G71"/>
  <c r="F71"/>
  <c r="AE70"/>
  <c r="Z70"/>
  <c r="U70"/>
  <c r="P70"/>
  <c r="K70"/>
  <c r="AE69"/>
  <c r="Z69"/>
  <c r="U69"/>
  <c r="P69"/>
  <c r="K69"/>
  <c r="AF69" s="1"/>
  <c r="AE68"/>
  <c r="Z68"/>
  <c r="U68"/>
  <c r="P68"/>
  <c r="K68"/>
  <c r="AF68" s="1"/>
  <c r="AE67"/>
  <c r="Z67"/>
  <c r="U67"/>
  <c r="P67"/>
  <c r="AF67" s="1"/>
  <c r="K67"/>
  <c r="AE66"/>
  <c r="Z66"/>
  <c r="U66"/>
  <c r="P66"/>
  <c r="K66"/>
  <c r="AE65"/>
  <c r="Z65"/>
  <c r="U65"/>
  <c r="P65"/>
  <c r="K65"/>
  <c r="AF65" s="1"/>
  <c r="AE64"/>
  <c r="Z64"/>
  <c r="U64"/>
  <c r="P64"/>
  <c r="K64"/>
  <c r="AE63"/>
  <c r="Z63"/>
  <c r="U63"/>
  <c r="P63"/>
  <c r="K63"/>
  <c r="AF63"/>
  <c r="AE62"/>
  <c r="Z62"/>
  <c r="U62"/>
  <c r="P62"/>
  <c r="K62"/>
  <c r="AE61"/>
  <c r="Z61"/>
  <c r="U61"/>
  <c r="P61"/>
  <c r="K61"/>
  <c r="AF61" s="1"/>
  <c r="AE60"/>
  <c r="Z60"/>
  <c r="U60"/>
  <c r="P60"/>
  <c r="K60"/>
  <c r="AF60" s="1"/>
  <c r="AE59"/>
  <c r="Z59"/>
  <c r="U59"/>
  <c r="P59"/>
  <c r="AF59" s="1"/>
  <c r="K59"/>
  <c r="AE58"/>
  <c r="Z58"/>
  <c r="U58"/>
  <c r="P58"/>
  <c r="K58"/>
  <c r="AE57"/>
  <c r="Z57"/>
  <c r="U57"/>
  <c r="P57"/>
  <c r="K57"/>
  <c r="AF57" s="1"/>
  <c r="AE56"/>
  <c r="Z56"/>
  <c r="U56"/>
  <c r="P56"/>
  <c r="K56"/>
  <c r="AE55"/>
  <c r="Z55"/>
  <c r="U55"/>
  <c r="P55"/>
  <c r="K55"/>
  <c r="AF55"/>
  <c r="AE54"/>
  <c r="Z54"/>
  <c r="U54"/>
  <c r="P54"/>
  <c r="K54"/>
  <c r="AE53"/>
  <c r="Z53"/>
  <c r="U53"/>
  <c r="P53"/>
  <c r="K53"/>
  <c r="AF53" s="1"/>
  <c r="AE52"/>
  <c r="Z52"/>
  <c r="U52"/>
  <c r="P52"/>
  <c r="K52"/>
  <c r="AF52" s="1"/>
  <c r="AE51"/>
  <c r="Z51"/>
  <c r="U51"/>
  <c r="P51"/>
  <c r="AF51" s="1"/>
  <c r="K51"/>
  <c r="AE50"/>
  <c r="Z50"/>
  <c r="U50"/>
  <c r="P50"/>
  <c r="K50"/>
  <c r="AE49"/>
  <c r="Z49"/>
  <c r="U49"/>
  <c r="P49"/>
  <c r="K49"/>
  <c r="AF49" s="1"/>
  <c r="AE48"/>
  <c r="Z48"/>
  <c r="U48"/>
  <c r="P48"/>
  <c r="K48"/>
  <c r="AE47"/>
  <c r="Z47"/>
  <c r="U47"/>
  <c r="P47"/>
  <c r="K47"/>
  <c r="AF47"/>
  <c r="AE46"/>
  <c r="Z46"/>
  <c r="U46"/>
  <c r="P46"/>
  <c r="K46"/>
  <c r="AE45"/>
  <c r="Z45"/>
  <c r="U45"/>
  <c r="P45"/>
  <c r="K45"/>
  <c r="AF45" s="1"/>
  <c r="AE44"/>
  <c r="Z44"/>
  <c r="U44"/>
  <c r="P44"/>
  <c r="K44"/>
  <c r="AF44" s="1"/>
  <c r="AE43"/>
  <c r="Z43"/>
  <c r="U43"/>
  <c r="P43"/>
  <c r="AF43" s="1"/>
  <c r="K43"/>
  <c r="AE42"/>
  <c r="Z42"/>
  <c r="U42"/>
  <c r="P42"/>
  <c r="K42"/>
  <c r="AE41"/>
  <c r="Z41"/>
  <c r="U41"/>
  <c r="P41"/>
  <c r="K41"/>
  <c r="AF41" s="1"/>
  <c r="AE40"/>
  <c r="Z40"/>
  <c r="U40"/>
  <c r="P40"/>
  <c r="K40"/>
  <c r="AE39"/>
  <c r="Z39"/>
  <c r="U39"/>
  <c r="P39"/>
  <c r="K39"/>
  <c r="AF39"/>
  <c r="AE38"/>
  <c r="Z38"/>
  <c r="U38"/>
  <c r="P38"/>
  <c r="K38"/>
  <c r="AE37"/>
  <c r="Z37"/>
  <c r="U37"/>
  <c r="P37"/>
  <c r="K37"/>
  <c r="AF37" s="1"/>
  <c r="AE36"/>
  <c r="Z36"/>
  <c r="U36"/>
  <c r="P36"/>
  <c r="K36"/>
  <c r="AF36" s="1"/>
  <c r="AE35"/>
  <c r="Z35"/>
  <c r="U35"/>
  <c r="P35"/>
  <c r="AF35" s="1"/>
  <c r="K35"/>
  <c r="AE34"/>
  <c r="Z34"/>
  <c r="U34"/>
  <c r="P34"/>
  <c r="K34"/>
  <c r="AE33"/>
  <c r="Z33"/>
  <c r="U33"/>
  <c r="P33"/>
  <c r="K33"/>
  <c r="AF33" s="1"/>
  <c r="AE32"/>
  <c r="Z32"/>
  <c r="U32"/>
  <c r="P32"/>
  <c r="K32"/>
  <c r="AE31"/>
  <c r="Z31"/>
  <c r="U31"/>
  <c r="P31"/>
  <c r="K31"/>
  <c r="AF31"/>
  <c r="AE30"/>
  <c r="Z30"/>
  <c r="U30"/>
  <c r="P30"/>
  <c r="K30"/>
  <c r="AE29"/>
  <c r="Z29"/>
  <c r="U29"/>
  <c r="P29"/>
  <c r="K29"/>
  <c r="AF29" s="1"/>
  <c r="AE28"/>
  <c r="Z28"/>
  <c r="U28"/>
  <c r="P28"/>
  <c r="K28"/>
  <c r="AF28" s="1"/>
  <c r="AE27"/>
  <c r="Z27"/>
  <c r="U27"/>
  <c r="P27"/>
  <c r="AF27" s="1"/>
  <c r="K27"/>
  <c r="AE26"/>
  <c r="Z26"/>
  <c r="U26"/>
  <c r="P26"/>
  <c r="K26"/>
  <c r="AE25"/>
  <c r="Z25"/>
  <c r="U25"/>
  <c r="P25"/>
  <c r="K25"/>
  <c r="AF25" s="1"/>
  <c r="AE24"/>
  <c r="Z24"/>
  <c r="U24"/>
  <c r="P24"/>
  <c r="K24"/>
  <c r="AE23"/>
  <c r="Z23"/>
  <c r="U23"/>
  <c r="P23"/>
  <c r="K23"/>
  <c r="AF23"/>
  <c r="AE22"/>
  <c r="Z22"/>
  <c r="U22"/>
  <c r="P22"/>
  <c r="K22"/>
  <c r="AE21"/>
  <c r="Z21"/>
  <c r="U21"/>
  <c r="P21"/>
  <c r="K21"/>
  <c r="AF21" s="1"/>
  <c r="AE20"/>
  <c r="Z20"/>
  <c r="U20"/>
  <c r="P20"/>
  <c r="K20"/>
  <c r="AF20" s="1"/>
  <c r="AE19"/>
  <c r="Z19"/>
  <c r="U19"/>
  <c r="P19"/>
  <c r="AF19" s="1"/>
  <c r="K19"/>
  <c r="AE18"/>
  <c r="Z18"/>
  <c r="U18"/>
  <c r="P18"/>
  <c r="K18"/>
  <c r="AE17"/>
  <c r="Z17"/>
  <c r="U17"/>
  <c r="P17"/>
  <c r="K17"/>
  <c r="AF17" s="1"/>
  <c r="AE16"/>
  <c r="Z16"/>
  <c r="U16"/>
  <c r="P16"/>
  <c r="K16"/>
  <c r="AE15"/>
  <c r="Z15"/>
  <c r="U15"/>
  <c r="P15"/>
  <c r="K15"/>
  <c r="AF15"/>
  <c r="AE14"/>
  <c r="Z14"/>
  <c r="U14"/>
  <c r="P14"/>
  <c r="K14"/>
  <c r="AE13"/>
  <c r="Z13"/>
  <c r="U13"/>
  <c r="P13"/>
  <c r="K13"/>
  <c r="AF13" s="1"/>
  <c r="AE12"/>
  <c r="Z12"/>
  <c r="U12"/>
  <c r="P12"/>
  <c r="K12"/>
  <c r="AF12" s="1"/>
  <c r="AE11"/>
  <c r="Z11"/>
  <c r="U11"/>
  <c r="P11"/>
  <c r="AF11" s="1"/>
  <c r="K11"/>
  <c r="AE10"/>
  <c r="Z10"/>
  <c r="U10"/>
  <c r="P10"/>
  <c r="K10"/>
  <c r="AE9"/>
  <c r="Z9"/>
  <c r="U9"/>
  <c r="P9"/>
  <c r="K9"/>
  <c r="AF9" s="1"/>
  <c r="AE8"/>
  <c r="Z8"/>
  <c r="U8"/>
  <c r="P8"/>
  <c r="K8"/>
  <c r="AE7"/>
  <c r="Z7"/>
  <c r="Z71" s="1"/>
  <c r="U7"/>
  <c r="P7"/>
  <c r="K7"/>
  <c r="AE6"/>
  <c r="Z6"/>
  <c r="U6"/>
  <c r="P6"/>
  <c r="K6"/>
  <c r="K71" s="1"/>
  <c r="AE5"/>
  <c r="Z5"/>
  <c r="U5"/>
  <c r="P5"/>
  <c r="P71" s="1"/>
  <c r="K5"/>
  <c r="E5" i="10"/>
  <c r="D5"/>
  <c r="C5"/>
  <c r="B5"/>
  <c r="Y9" i="16"/>
  <c r="T9"/>
  <c r="O9"/>
  <c r="J9"/>
  <c r="E9"/>
  <c r="C10"/>
  <c r="G10" s="1"/>
  <c r="D10"/>
  <c r="E10"/>
  <c r="F10"/>
  <c r="B6" i="10"/>
  <c r="B7"/>
  <c r="B8"/>
  <c r="B9"/>
  <c r="B10"/>
  <c r="B11"/>
  <c r="B12"/>
  <c r="C6"/>
  <c r="C7"/>
  <c r="C8"/>
  <c r="C9"/>
  <c r="C10"/>
  <c r="C11"/>
  <c r="C12"/>
  <c r="D6"/>
  <c r="D7"/>
  <c r="D13" s="1"/>
  <c r="E5" i="16" s="1"/>
  <c r="E11" s="1"/>
  <c r="D8" i="10"/>
  <c r="D9"/>
  <c r="D10"/>
  <c r="D11"/>
  <c r="D12"/>
  <c r="E6"/>
  <c r="E7"/>
  <c r="E8"/>
  <c r="E9"/>
  <c r="E10"/>
  <c r="E11"/>
  <c r="E12"/>
  <c r="C8" i="16"/>
  <c r="G8"/>
  <c r="D8"/>
  <c r="E8"/>
  <c r="F8"/>
  <c r="C9"/>
  <c r="G9" s="1"/>
  <c r="D9"/>
  <c r="F9"/>
  <c r="H10"/>
  <c r="L10" s="1"/>
  <c r="I10"/>
  <c r="J10"/>
  <c r="K10"/>
  <c r="G5" i="10"/>
  <c r="G6"/>
  <c r="G7"/>
  <c r="G8"/>
  <c r="G9"/>
  <c r="G10"/>
  <c r="G11"/>
  <c r="G12"/>
  <c r="H5"/>
  <c r="H6"/>
  <c r="H7"/>
  <c r="H8"/>
  <c r="H9"/>
  <c r="H10"/>
  <c r="H11"/>
  <c r="H12"/>
  <c r="I5"/>
  <c r="I6"/>
  <c r="I7"/>
  <c r="I8"/>
  <c r="I9"/>
  <c r="I10"/>
  <c r="I11"/>
  <c r="I12"/>
  <c r="J5"/>
  <c r="J6"/>
  <c r="J7"/>
  <c r="J8"/>
  <c r="J9"/>
  <c r="J10"/>
  <c r="J11"/>
  <c r="J12"/>
  <c r="H8" i="16"/>
  <c r="L8" s="1"/>
  <c r="I8"/>
  <c r="J8"/>
  <c r="K8"/>
  <c r="H9"/>
  <c r="L9" s="1"/>
  <c r="I9"/>
  <c r="K9"/>
  <c r="M10"/>
  <c r="Q10" s="1"/>
  <c r="N10"/>
  <c r="O10"/>
  <c r="P10"/>
  <c r="L5" i="10"/>
  <c r="L6"/>
  <c r="L7"/>
  <c r="L8"/>
  <c r="L9"/>
  <c r="L10"/>
  <c r="L11"/>
  <c r="L12"/>
  <c r="M5"/>
  <c r="M6"/>
  <c r="M7"/>
  <c r="M8"/>
  <c r="M9"/>
  <c r="M10"/>
  <c r="M11"/>
  <c r="M12"/>
  <c r="N5"/>
  <c r="N6"/>
  <c r="N7"/>
  <c r="N8"/>
  <c r="N9"/>
  <c r="N10"/>
  <c r="N11"/>
  <c r="N12"/>
  <c r="O5"/>
  <c r="O6"/>
  <c r="O7"/>
  <c r="O8"/>
  <c r="O9"/>
  <c r="O10"/>
  <c r="O11"/>
  <c r="O12"/>
  <c r="M8" i="16"/>
  <c r="Q8"/>
  <c r="N8"/>
  <c r="O8"/>
  <c r="P8"/>
  <c r="M9"/>
  <c r="Q9" s="1"/>
  <c r="N9"/>
  <c r="P9"/>
  <c r="R10"/>
  <c r="V10" s="1"/>
  <c r="S10"/>
  <c r="T10"/>
  <c r="U10"/>
  <c r="Q5" i="10"/>
  <c r="Q6"/>
  <c r="Q7"/>
  <c r="Q8"/>
  <c r="Q9"/>
  <c r="Q10"/>
  <c r="Q11"/>
  <c r="Q12"/>
  <c r="R5"/>
  <c r="R6"/>
  <c r="R7"/>
  <c r="R8"/>
  <c r="R9"/>
  <c r="R10"/>
  <c r="R11"/>
  <c r="R12"/>
  <c r="S5"/>
  <c r="S6"/>
  <c r="S7"/>
  <c r="S8"/>
  <c r="S9"/>
  <c r="S10"/>
  <c r="S11"/>
  <c r="S12"/>
  <c r="T5"/>
  <c r="T6"/>
  <c r="T7"/>
  <c r="T8"/>
  <c r="T9"/>
  <c r="T10"/>
  <c r="T11"/>
  <c r="T12"/>
  <c r="R8" i="16"/>
  <c r="V8"/>
  <c r="S8"/>
  <c r="T8"/>
  <c r="U8"/>
  <c r="R9"/>
  <c r="V9" s="1"/>
  <c r="S9"/>
  <c r="U9"/>
  <c r="W10"/>
  <c r="AA10" s="1"/>
  <c r="X10"/>
  <c r="Y10"/>
  <c r="Z10"/>
  <c r="V5" i="10"/>
  <c r="V6"/>
  <c r="V7"/>
  <c r="V13" s="1"/>
  <c r="W5" i="16" s="1"/>
  <c r="V8" i="10"/>
  <c r="V9"/>
  <c r="V10"/>
  <c r="V11"/>
  <c r="V12"/>
  <c r="W5"/>
  <c r="W6"/>
  <c r="W7"/>
  <c r="W8"/>
  <c r="W9"/>
  <c r="W10"/>
  <c r="W11"/>
  <c r="W12"/>
  <c r="X5"/>
  <c r="X6"/>
  <c r="X7"/>
  <c r="X8"/>
  <c r="X9"/>
  <c r="X10"/>
  <c r="X11"/>
  <c r="X12"/>
  <c r="Y5"/>
  <c r="Y6"/>
  <c r="Y7"/>
  <c r="Y8"/>
  <c r="Y9"/>
  <c r="Y10"/>
  <c r="Y11"/>
  <c r="Y12"/>
  <c r="W8" i="16"/>
  <c r="AA8" s="1"/>
  <c r="X8"/>
  <c r="Y8"/>
  <c r="Z8"/>
  <c r="W9"/>
  <c r="AA9"/>
  <c r="X9"/>
  <c r="Z9"/>
  <c r="AA12" i="10"/>
  <c r="AA11"/>
  <c r="AA10"/>
  <c r="AA9"/>
  <c r="AA8"/>
  <c r="AA7"/>
  <c r="AA6"/>
  <c r="AA5"/>
  <c r="Z13"/>
  <c r="U13"/>
  <c r="P13"/>
  <c r="K13"/>
  <c r="F13"/>
  <c r="C6" i="16"/>
  <c r="G6" s="1"/>
  <c r="M6"/>
  <c r="W6"/>
  <c r="AA6" s="1"/>
  <c r="H6"/>
  <c r="P6"/>
  <c r="X6"/>
  <c r="E6"/>
  <c r="O6"/>
  <c r="Y6"/>
  <c r="R6"/>
  <c r="V6" s="1"/>
  <c r="Z6"/>
  <c r="U6"/>
  <c r="N6"/>
  <c r="I6"/>
  <c r="D6"/>
  <c r="J6"/>
  <c r="K6"/>
  <c r="F6"/>
  <c r="T6"/>
  <c r="S6"/>
  <c r="F7"/>
  <c r="X7"/>
  <c r="C7"/>
  <c r="G7" s="1"/>
  <c r="O7"/>
  <c r="U7"/>
  <c r="K7"/>
  <c r="N7"/>
  <c r="R7"/>
  <c r="V7" s="1"/>
  <c r="E7"/>
  <c r="J7"/>
  <c r="I7"/>
  <c r="W7"/>
  <c r="AA7"/>
  <c r="D7"/>
  <c r="Z7"/>
  <c r="T7"/>
  <c r="S7"/>
  <c r="P7"/>
  <c r="M7"/>
  <c r="Q7" s="1"/>
  <c r="Y7"/>
  <c r="H7"/>
  <c r="L7" s="1"/>
  <c r="AF6" i="27"/>
  <c r="Q6" i="16"/>
  <c r="H32" i="21"/>
  <c r="G33"/>
  <c r="E34"/>
  <c r="U30" i="23"/>
  <c r="F18" i="21" s="1"/>
  <c r="H18" s="1"/>
  <c r="Z30" i="23"/>
  <c r="F23" i="21" s="1"/>
  <c r="L6" i="16"/>
  <c r="P30" i="23"/>
  <c r="F13" i="21" s="1"/>
  <c r="AE30" i="23"/>
  <c r="K30"/>
  <c r="F8" i="21" s="1"/>
  <c r="AF30" i="23"/>
  <c r="S13" i="10" l="1"/>
  <c r="T5" i="16" s="1"/>
  <c r="T11" s="1"/>
  <c r="R13" i="10"/>
  <c r="S5" i="16" s="1"/>
  <c r="S11" s="1"/>
  <c r="Q13" i="10"/>
  <c r="R5" i="16" s="1"/>
  <c r="E13" i="10"/>
  <c r="F5" i="16" s="1"/>
  <c r="F11" s="1"/>
  <c r="U71" i="24"/>
  <c r="AF6"/>
  <c r="AF7"/>
  <c r="AF10"/>
  <c r="AF18"/>
  <c r="AF26"/>
  <c r="AF34"/>
  <c r="AF42"/>
  <c r="AF50"/>
  <c r="AF58"/>
  <c r="AF66"/>
  <c r="AF5" i="27"/>
  <c r="U40"/>
  <c r="AF10"/>
  <c r="AF39"/>
  <c r="AF5" i="24"/>
  <c r="AF71" s="1"/>
  <c r="Y13" i="10"/>
  <c r="Z5" i="16" s="1"/>
  <c r="Z11" s="1"/>
  <c r="X13" i="10"/>
  <c r="Y5" i="16" s="1"/>
  <c r="Y11" s="1"/>
  <c r="W13" i="10"/>
  <c r="X5" i="16" s="1"/>
  <c r="X11" s="1"/>
  <c r="O13" i="10"/>
  <c r="P5" i="16" s="1"/>
  <c r="P11" s="1"/>
  <c r="N13" i="10"/>
  <c r="O5" i="16" s="1"/>
  <c r="O11" s="1"/>
  <c r="L13" i="10"/>
  <c r="M5" i="16" s="1"/>
  <c r="G13" i="10"/>
  <c r="H5" i="16" s="1"/>
  <c r="AF8" i="24"/>
  <c r="AF16"/>
  <c r="AF24"/>
  <c r="AF32"/>
  <c r="AF40"/>
  <c r="AF48"/>
  <c r="AF56"/>
  <c r="AF64"/>
  <c r="K40" i="27"/>
  <c r="Z40"/>
  <c r="AF8"/>
  <c r="AF30"/>
  <c r="AA13" i="10"/>
  <c r="T13"/>
  <c r="U5" i="16" s="1"/>
  <c r="U11" s="1"/>
  <c r="M13" i="10"/>
  <c r="N5" i="16" s="1"/>
  <c r="N11" s="1"/>
  <c r="J13" i="10"/>
  <c r="K5" i="16" s="1"/>
  <c r="K11" s="1"/>
  <c r="I13" i="10"/>
  <c r="J5" i="16" s="1"/>
  <c r="J11" s="1"/>
  <c r="H13" i="10"/>
  <c r="I5" i="16" s="1"/>
  <c r="I11" s="1"/>
  <c r="B13" i="10"/>
  <c r="C5" i="16" s="1"/>
  <c r="C13" i="10"/>
  <c r="D5" i="16" s="1"/>
  <c r="D11" s="1"/>
  <c r="AE71" i="24"/>
  <c r="AF14"/>
  <c r="AF22"/>
  <c r="AF30"/>
  <c r="AF38"/>
  <c r="AF46"/>
  <c r="AF54"/>
  <c r="AF62"/>
  <c r="AF70"/>
  <c r="H34" i="21"/>
  <c r="AE40" i="27"/>
  <c r="AF15"/>
  <c r="AF31"/>
  <c r="H11" i="21"/>
  <c r="H13"/>
  <c r="H7"/>
  <c r="D29"/>
  <c r="E30" s="1"/>
  <c r="H20"/>
  <c r="H24"/>
  <c r="H8"/>
  <c r="H4"/>
  <c r="H9"/>
  <c r="H14"/>
  <c r="H16"/>
  <c r="H12"/>
  <c r="H17"/>
  <c r="H21"/>
  <c r="H28"/>
  <c r="H10"/>
  <c r="H15"/>
  <c r="H19"/>
  <c r="H22"/>
  <c r="H27"/>
  <c r="H26"/>
  <c r="H6"/>
  <c r="H5"/>
  <c r="H23"/>
  <c r="F29"/>
  <c r="W11" i="16"/>
  <c r="AA5"/>
  <c r="AA11" s="1"/>
  <c r="V5"/>
  <c r="V11" s="1"/>
  <c r="R11"/>
  <c r="C11"/>
  <c r="G5"/>
  <c r="G11" s="1"/>
  <c r="H33" i="21"/>
  <c r="M11" i="16"/>
  <c r="H11"/>
  <c r="E27" i="25"/>
  <c r="E31" s="1"/>
  <c r="E32" s="1"/>
  <c r="E33" s="1"/>
  <c r="H40" i="21" s="1"/>
  <c r="AF40" i="27" l="1"/>
  <c r="Q5" i="16"/>
  <c r="Q11" s="1"/>
  <c r="L5"/>
  <c r="L11" s="1"/>
  <c r="E37" i="21"/>
  <c r="E31"/>
  <c r="D13" i="16"/>
  <c r="G31" i="21"/>
  <c r="H31" s="1"/>
  <c r="G30"/>
  <c r="H29"/>
  <c r="H30" l="1"/>
  <c r="G37"/>
  <c r="H37" s="1"/>
  <c r="H39" s="1"/>
  <c r="H45" s="1"/>
</calcChain>
</file>

<file path=xl/sharedStrings.xml><?xml version="1.0" encoding="utf-8"?>
<sst xmlns="http://schemas.openxmlformats.org/spreadsheetml/2006/main" count="730" uniqueCount="328">
  <si>
    <t>Total</t>
  </si>
  <si>
    <t>Andheri</t>
  </si>
  <si>
    <t>Gurgaon</t>
  </si>
  <si>
    <t>Noida</t>
  </si>
  <si>
    <t>Ahmedabad</t>
  </si>
  <si>
    <t>Ambattur</t>
  </si>
  <si>
    <t>Aurangabad</t>
  </si>
  <si>
    <t>Bangalore</t>
  </si>
  <si>
    <t>Baroda</t>
  </si>
  <si>
    <t>Bhopal</t>
  </si>
  <si>
    <t>Bhubhaneshwar</t>
  </si>
  <si>
    <t>Baddi</t>
  </si>
  <si>
    <t>Chandigarh</t>
  </si>
  <si>
    <t>Chennai</t>
  </si>
  <si>
    <t>Coimbatore</t>
  </si>
  <si>
    <t>Faridabad</t>
  </si>
  <si>
    <t>Gandhidham</t>
  </si>
  <si>
    <t>Guwahati</t>
  </si>
  <si>
    <t>Hosur</t>
  </si>
  <si>
    <t>Hyderabad</t>
  </si>
  <si>
    <t>Indore</t>
  </si>
  <si>
    <t>Jaipur</t>
  </si>
  <si>
    <t>Jammu</t>
  </si>
  <si>
    <t>Jamshedpur</t>
  </si>
  <si>
    <t>Kanpur</t>
  </si>
  <si>
    <t>Kolkata</t>
  </si>
  <si>
    <t>Kochi</t>
  </si>
  <si>
    <t>Lucknow</t>
  </si>
  <si>
    <t>Ludhiana</t>
  </si>
  <si>
    <t>Nagpur</t>
  </si>
  <si>
    <t>New Delhi</t>
  </si>
  <si>
    <t>Panaji</t>
  </si>
  <si>
    <t>Patna</t>
  </si>
  <si>
    <t>Pune</t>
  </si>
  <si>
    <t>Raipur</t>
  </si>
  <si>
    <t>Rajkot</t>
  </si>
  <si>
    <t>Ranchi</t>
  </si>
  <si>
    <t>Rourkela</t>
  </si>
  <si>
    <t>Tirupur</t>
  </si>
  <si>
    <t>Varanasi</t>
  </si>
  <si>
    <t>Vapi</t>
  </si>
  <si>
    <t>Grand Total</t>
  </si>
  <si>
    <t>Office Location</t>
  </si>
  <si>
    <t>H/w Type</t>
  </si>
  <si>
    <t>Qty.</t>
  </si>
  <si>
    <t>[1]</t>
  </si>
  <si>
    <t>[2]</t>
  </si>
  <si>
    <t>[3]</t>
  </si>
  <si>
    <t>[4]</t>
  </si>
  <si>
    <t>[5]</t>
  </si>
  <si>
    <t>[6=2+3+4+5]</t>
  </si>
  <si>
    <t>[6]</t>
  </si>
  <si>
    <t>$$ - Total AMC cost for these items may be calculated on pro-rata basis staring from AMC Reqd. date.</t>
  </si>
  <si>
    <t>Qtr 1</t>
  </si>
  <si>
    <t>Qtr 2</t>
  </si>
  <si>
    <t>Qtr 3</t>
  </si>
  <si>
    <t>Qtr 4</t>
  </si>
  <si>
    <t>Total AMC Cost  for Year-1</t>
  </si>
  <si>
    <t>[7]</t>
  </si>
  <si>
    <t>[8]</t>
  </si>
  <si>
    <t>[9]</t>
  </si>
  <si>
    <t>[10]</t>
  </si>
  <si>
    <t>Total AMC Cost  for Year-2</t>
  </si>
  <si>
    <t>[11=7+8+9+10]</t>
  </si>
  <si>
    <t>[12]</t>
  </si>
  <si>
    <t>[13]</t>
  </si>
  <si>
    <t>[14]</t>
  </si>
  <si>
    <t>[15]</t>
  </si>
  <si>
    <t>[16=12+13+14+15]</t>
  </si>
  <si>
    <t>[17]</t>
  </si>
  <si>
    <t>[18]</t>
  </si>
  <si>
    <t>[19]</t>
  </si>
  <si>
    <t>[20]</t>
  </si>
  <si>
    <t>[21=17+18+19+20]</t>
  </si>
  <si>
    <t>[22]</t>
  </si>
  <si>
    <t>[23]</t>
  </si>
  <si>
    <t>[24]</t>
  </si>
  <si>
    <t>[25]</t>
  </si>
  <si>
    <t>[26=22+23+24+25]</t>
  </si>
  <si>
    <t xml:space="preserve">## - Selected bidder shall be required to furnish the details of the tax component, before issuing LOI by SIDBI. </t>
  </si>
  <si>
    <t>Total AMC Cost  for Year-3</t>
  </si>
  <si>
    <t>Total AMC Cost  for Year-4</t>
  </si>
  <si>
    <t>Total AMC Cost  for Year-5</t>
  </si>
  <si>
    <t>Total AMC Cost for 5 Years</t>
  </si>
  <si>
    <t>[27=6+11+16+21+26]</t>
  </si>
  <si>
    <t>## - Selected bidder shall be required to furnish the details of the tax component, before issuing LOI by SIDBI.</t>
  </si>
  <si>
    <t>Service Area</t>
  </si>
  <si>
    <t>Facility Management</t>
  </si>
  <si>
    <t>Data Center Management</t>
  </si>
  <si>
    <t>DR Site Management</t>
  </si>
  <si>
    <t>Application S/w tools Management</t>
  </si>
  <si>
    <t>Transition Management</t>
  </si>
  <si>
    <t>[5=1+2+3+4]</t>
  </si>
  <si>
    <t>[10=6+7+8+9]</t>
  </si>
  <si>
    <t>[11]</t>
  </si>
  <si>
    <t>[15=11+12+13+14]</t>
  </si>
  <si>
    <t>[16]</t>
  </si>
  <si>
    <t>[20=16+17+18+19]</t>
  </si>
  <si>
    <t>[21]</t>
  </si>
  <si>
    <t>[25=21+22+23+24]</t>
  </si>
  <si>
    <t>Total Services Cost for 5 Years</t>
  </si>
  <si>
    <t>[26=5+10+15+20+25]</t>
  </si>
  <si>
    <r>
      <t>Services Cost</t>
    </r>
    <r>
      <rPr>
        <b/>
        <sz val="10"/>
        <rFont val="Arial"/>
        <family val="2"/>
      </rPr>
      <t xml:space="preserve"> for Year -1, incl of taxes</t>
    </r>
    <r>
      <rPr>
        <b/>
        <vertAlign val="superscript"/>
        <sz val="10"/>
        <rFont val="Arial"/>
        <family val="2"/>
      </rPr>
      <t>##</t>
    </r>
  </si>
  <si>
    <r>
      <t>Total Services</t>
    </r>
    <r>
      <rPr>
        <b/>
        <vertAlign val="superscript"/>
        <sz val="10"/>
        <rFont val="Arial"/>
        <family val="2"/>
      </rPr>
      <t>$$</t>
    </r>
    <r>
      <rPr>
        <b/>
        <sz val="10"/>
        <rFont val="Arial"/>
        <family val="2"/>
      </rPr>
      <t xml:space="preserve"> Cost  for Year-1</t>
    </r>
  </si>
  <si>
    <r>
      <t>Services Cost</t>
    </r>
    <r>
      <rPr>
        <b/>
        <sz val="10"/>
        <rFont val="Arial"/>
        <family val="2"/>
      </rPr>
      <t xml:space="preserve"> for Year -2, incl of taxes</t>
    </r>
    <r>
      <rPr>
        <b/>
        <vertAlign val="superscript"/>
        <sz val="10"/>
        <rFont val="Arial"/>
        <family val="2"/>
      </rPr>
      <t>##</t>
    </r>
  </si>
  <si>
    <r>
      <t>Total Services</t>
    </r>
    <r>
      <rPr>
        <b/>
        <vertAlign val="superscript"/>
        <sz val="10"/>
        <rFont val="Arial"/>
        <family val="2"/>
      </rPr>
      <t>$$</t>
    </r>
    <r>
      <rPr>
        <b/>
        <sz val="10"/>
        <rFont val="Arial"/>
        <family val="2"/>
      </rPr>
      <t xml:space="preserve"> Cost  for Year-2</t>
    </r>
  </si>
  <si>
    <r>
      <t>Total Services</t>
    </r>
    <r>
      <rPr>
        <b/>
        <vertAlign val="superscript"/>
        <sz val="10"/>
        <rFont val="Arial"/>
        <family val="2"/>
      </rPr>
      <t>$$</t>
    </r>
    <r>
      <rPr>
        <b/>
        <sz val="10"/>
        <rFont val="Arial"/>
        <family val="2"/>
      </rPr>
      <t xml:space="preserve"> Cost  for Year-3</t>
    </r>
  </si>
  <si>
    <r>
      <t>Services Cost</t>
    </r>
    <r>
      <rPr>
        <b/>
        <sz val="10"/>
        <rFont val="Arial"/>
        <family val="2"/>
      </rPr>
      <t xml:space="preserve"> for Year -3, incl of taxes</t>
    </r>
    <r>
      <rPr>
        <b/>
        <vertAlign val="superscript"/>
        <sz val="10"/>
        <rFont val="Arial"/>
        <family val="2"/>
      </rPr>
      <t>##</t>
    </r>
  </si>
  <si>
    <r>
      <t>Services Cost</t>
    </r>
    <r>
      <rPr>
        <b/>
        <sz val="10"/>
        <rFont val="Arial"/>
        <family val="2"/>
      </rPr>
      <t xml:space="preserve"> for Year -4, incl of taxes</t>
    </r>
    <r>
      <rPr>
        <b/>
        <vertAlign val="superscript"/>
        <sz val="10"/>
        <rFont val="Arial"/>
        <family val="2"/>
      </rPr>
      <t>##</t>
    </r>
  </si>
  <si>
    <r>
      <t>Total Services</t>
    </r>
    <r>
      <rPr>
        <b/>
        <vertAlign val="superscript"/>
        <sz val="10"/>
        <rFont val="Arial"/>
        <family val="2"/>
      </rPr>
      <t>$$</t>
    </r>
    <r>
      <rPr>
        <b/>
        <sz val="10"/>
        <rFont val="Arial"/>
        <family val="2"/>
      </rPr>
      <t xml:space="preserve"> Cost  for Year-4</t>
    </r>
  </si>
  <si>
    <r>
      <t>Services Cost</t>
    </r>
    <r>
      <rPr>
        <b/>
        <sz val="10"/>
        <rFont val="Arial"/>
        <family val="2"/>
      </rPr>
      <t xml:space="preserve"> for Year -5, incl of taxes</t>
    </r>
    <r>
      <rPr>
        <b/>
        <vertAlign val="superscript"/>
        <sz val="10"/>
        <rFont val="Arial"/>
        <family val="2"/>
      </rPr>
      <t>##</t>
    </r>
  </si>
  <si>
    <r>
      <t>Total Services</t>
    </r>
    <r>
      <rPr>
        <b/>
        <vertAlign val="superscript"/>
        <sz val="10"/>
        <rFont val="Arial"/>
        <family val="2"/>
      </rPr>
      <t>$$</t>
    </r>
    <r>
      <rPr>
        <b/>
        <sz val="10"/>
        <rFont val="Arial"/>
        <family val="2"/>
      </rPr>
      <t xml:space="preserve"> Cost  for Year-5</t>
    </r>
  </si>
  <si>
    <t>$$ - Total Services Cost for a particular year shall be paid in equal quarterly installments.</t>
  </si>
  <si>
    <t>Managed Services</t>
  </si>
  <si>
    <t>Cost Details for Year - 1</t>
  </si>
  <si>
    <t>Total Cost</t>
  </si>
  <si>
    <t>Cost Details for Year - 2</t>
  </si>
  <si>
    <t>Cost Details for Year - 3</t>
  </si>
  <si>
    <t>Cost Details for Year - 4</t>
  </si>
  <si>
    <t>Cost Details for Year - 5</t>
  </si>
  <si>
    <t>Annexure XIV.Response ot Commercial bid - Sumamry Sheet</t>
  </si>
  <si>
    <t>HP</t>
  </si>
  <si>
    <t>IBM</t>
  </si>
  <si>
    <t>IBM XSERIES 336</t>
  </si>
  <si>
    <t>IBM XSERIES 346</t>
  </si>
  <si>
    <t>SUN</t>
  </si>
  <si>
    <t>SUN X4150 (Rack Mount)</t>
  </si>
  <si>
    <t>SUN X4270</t>
  </si>
  <si>
    <t>HCL GL 2700 - BD2</t>
  </si>
  <si>
    <t>HCL</t>
  </si>
  <si>
    <t>Data Center, Mumbai</t>
  </si>
  <si>
    <t>DR Site, Chennai</t>
  </si>
  <si>
    <t>Network Switch</t>
  </si>
  <si>
    <t>Dehradun</t>
  </si>
  <si>
    <t>Jodhpur</t>
  </si>
  <si>
    <t>Router</t>
  </si>
  <si>
    <t>Nariman Point</t>
  </si>
  <si>
    <t>PMD, New Delhi</t>
  </si>
  <si>
    <t>Puducherry</t>
  </si>
  <si>
    <t>Cisco 2950, 12 Port</t>
  </si>
  <si>
    <t>Cisco 2950, 24 port</t>
  </si>
  <si>
    <t>Cisco 2924, 24 Port</t>
  </si>
  <si>
    <t>Cisco 2950, 48 Port</t>
  </si>
  <si>
    <t>Dlink 1016D, 16 Port</t>
  </si>
  <si>
    <t>Project Management and Governance</t>
  </si>
  <si>
    <t>Helpdesk and Remote Management (Infrastructure)</t>
  </si>
  <si>
    <t>Application Helpdesk &amp; Support Management</t>
  </si>
  <si>
    <t>Non-editable</t>
  </si>
  <si>
    <t>Editable</t>
  </si>
  <si>
    <t>LEGENDS</t>
  </si>
  <si>
    <t>PC, Printers &amp; Others</t>
  </si>
  <si>
    <t>DC, DR &amp; Remote Servers</t>
  </si>
  <si>
    <t>Network &amp; Security devices</t>
  </si>
  <si>
    <t>Total Project Cost for 5 Years</t>
  </si>
  <si>
    <t>Bidder's Name</t>
  </si>
  <si>
    <t>Hardware and Related S/w</t>
  </si>
  <si>
    <t>EMS Tools &amp; Implementations</t>
  </si>
  <si>
    <t>AMC</t>
  </si>
  <si>
    <t>Back to Summary Sheet</t>
  </si>
  <si>
    <t>Optional Services</t>
  </si>
  <si>
    <t>S.No.</t>
  </si>
  <si>
    <t>$$ - All other terms of the RfP/Contract shall be applicable for these optional services.</t>
  </si>
  <si>
    <t>Contract rate chart for optional services</t>
  </si>
  <si>
    <t>SIDBI RfP No. 400/2011/650/BYO/ISD Dated 24/09/2010</t>
  </si>
  <si>
    <r>
      <t>Note 1</t>
    </r>
    <r>
      <rPr>
        <b/>
        <i/>
        <sz val="11"/>
        <color indexed="12"/>
        <rFont val="Arial"/>
        <family val="2"/>
      </rPr>
      <t>: Bidders must fill all the worksheets (8 Nos. including this sheet), failing which the commercial bid shall be treated as incomplete and hence shall be liable to be rejected.  Hard copy of each sheet should be sealed &amp; signed by authorised signatory and submitted as commercial bid.</t>
    </r>
  </si>
  <si>
    <r>
      <t>Note 2</t>
    </r>
    <r>
      <rPr>
        <b/>
        <i/>
        <sz val="11"/>
        <color indexed="12"/>
        <rFont val="Arial"/>
        <family val="2"/>
      </rPr>
      <t>: Though utmost care has been taken to put the formulae in appropriate cells to automate the calculations in non-editable cells. However, it would be bidder's responsibility to check the calculations before submitting the bids.</t>
    </r>
  </si>
  <si>
    <t>Annexure XIV.Response ot Commercial bid - Cost of Managed Services (RfP No. 400/2011/650/BYO/ISD Dated 24/09/2010)</t>
  </si>
  <si>
    <t>Annexure XIV.Response ot Commercial bid - Item wise/ Year wise AMC Cost Details for Network &amp; Security Devices - RfP No. 400/2011/650/BYO/ISD Dated 24/09/2010</t>
  </si>
  <si>
    <t>AMC From Date</t>
  </si>
  <si>
    <t>AMC To Date</t>
  </si>
  <si>
    <t>7-SUN Blade X6270</t>
  </si>
  <si>
    <t>BL 20 p - HP</t>
  </si>
  <si>
    <t>H/w Make</t>
  </si>
  <si>
    <t>Model</t>
  </si>
  <si>
    <t>Dlink 3526, 24 Port</t>
  </si>
  <si>
    <t>Dlink 3226, 24 Port</t>
  </si>
  <si>
    <t>Dlink  3526, 24 Port</t>
  </si>
  <si>
    <t>Cisco  2950, 12 Port</t>
  </si>
  <si>
    <t>Cisco  2950, 24 port</t>
  </si>
  <si>
    <t>Dlink 3527, 24 Port</t>
  </si>
  <si>
    <t>Cisco  2924, 24 Port</t>
  </si>
  <si>
    <t>Cisco 2950, 24 Port</t>
  </si>
  <si>
    <t>Cisco  2950, 48 Port</t>
  </si>
  <si>
    <t>Cisco  3550, 10 Port</t>
  </si>
  <si>
    <r>
      <t xml:space="preserve">Mumbai </t>
    </r>
    <r>
      <rPr>
        <sz val="10"/>
        <color indexed="10"/>
        <rFont val="Arial"/>
        <family val="2"/>
      </rPr>
      <t xml:space="preserve"> </t>
    </r>
  </si>
  <si>
    <t>Cisco 2960, 24 Port</t>
  </si>
  <si>
    <t>Cisco 4506 [L3]</t>
  </si>
  <si>
    <t>Cisco 1841</t>
  </si>
  <si>
    <t>Cisco 3845</t>
  </si>
  <si>
    <t>Perimeter Firewall</t>
  </si>
  <si>
    <t>Cisco PIX 525-FO-BUN</t>
  </si>
  <si>
    <t>NIPS</t>
  </si>
  <si>
    <t>Cisco IPS-4240-K9</t>
  </si>
  <si>
    <t>Firewall</t>
  </si>
  <si>
    <t>Fortigate FG-800-UK</t>
  </si>
  <si>
    <t>Cisco 2900 24 Port</t>
  </si>
  <si>
    <t>Dlink 816TP, 16 Port</t>
  </si>
  <si>
    <t>Dlink  1016D, 16 Port</t>
  </si>
  <si>
    <t>Bidder's Name :</t>
  </si>
  <si>
    <t>Year</t>
  </si>
  <si>
    <t>Quarter</t>
  </si>
  <si>
    <t>Y1</t>
  </si>
  <si>
    <t>Q1</t>
  </si>
  <si>
    <t>Q2</t>
  </si>
  <si>
    <t>Q3</t>
  </si>
  <si>
    <t>Q4</t>
  </si>
  <si>
    <t>Y2</t>
  </si>
  <si>
    <t>Y3</t>
  </si>
  <si>
    <t>Y4</t>
  </si>
  <si>
    <t>Y5</t>
  </si>
  <si>
    <t>Note 2: Though utmost care has been taken to put the formulae in appropriate cells to automate the calculations in non-editable cells. However, it would be bidder's responsibility to check the calculations before submitting the bids.</t>
  </si>
  <si>
    <t>Note 1  - Total Services Cost for a particular year shall be paid in equal quarterly installments.</t>
  </si>
  <si>
    <t>Note 2 - Selected bidder shall be required to furnish the details of the tax component, before issuing LOI by SIDBI.</t>
  </si>
  <si>
    <t>Annexure XIV.Response ot Commercial bid - Item wise/ Year wise AMC Cost Details for Server etc. at DC, DR Site &amp; Other offices - RfP No. …………... Dated ………………..</t>
  </si>
  <si>
    <r>
      <t xml:space="preserve">SUN 6000 Blade Chasis 
</t>
    </r>
    <r>
      <rPr>
        <sz val="8"/>
        <color indexed="8"/>
        <rFont val="Calibri"/>
        <family val="2"/>
      </rPr>
      <t>(0919BD15FE)</t>
    </r>
  </si>
  <si>
    <t>SUN Blade X6250</t>
  </si>
  <si>
    <r>
      <t xml:space="preserve">SUN SL500 Tape Library 
</t>
    </r>
    <r>
      <rPr>
        <sz val="8"/>
        <color indexed="8"/>
        <rFont val="Calibri"/>
        <family val="2"/>
      </rPr>
      <t>(0919QAV002)</t>
    </r>
  </si>
  <si>
    <t>SUN Storage (Blade) module</t>
  </si>
  <si>
    <r>
      <t>Blade Chassis (</t>
    </r>
    <r>
      <rPr>
        <sz val="8"/>
        <color indexed="8"/>
        <rFont val="Calibri"/>
        <family val="2"/>
      </rPr>
      <t>SGH7143EV7, SGH7143EV8, SGH7143EV9)</t>
    </r>
  </si>
  <si>
    <r>
      <t xml:space="preserve">HP EVA p6000 SAN Storage, Redundant Controllers / 2 x 20 Port SAN Switches / 8 x  300 GB Fc HDDs / 1 Disk Enclosure - </t>
    </r>
    <r>
      <rPr>
        <sz val="8"/>
        <color indexed="8"/>
        <rFont val="Calibri"/>
        <family val="2"/>
      </rPr>
      <t>SGA11401HY, SGH115XNSR, MY5141G084, MY5142G056</t>
    </r>
  </si>
  <si>
    <r>
      <t xml:space="preserve">HP EVA 4400 SAN Storage, Redundant Controllers / 1 x 24 Port SAN Switches / 12 x  1 TB Fc HDDs / 1 Disk Enclosure - </t>
    </r>
    <r>
      <rPr>
        <sz val="8"/>
        <color indexed="8"/>
        <rFont val="Calibri"/>
        <family val="2"/>
      </rPr>
      <t>CZC109TWT8,
SGA10901TW, SGA114006U</t>
    </r>
  </si>
  <si>
    <t>HP PROLIANT DL360 G5</t>
  </si>
  <si>
    <t>HP ProLiant DL360 G6</t>
  </si>
  <si>
    <t>HP ProLiant DL120 G6</t>
  </si>
  <si>
    <t>HP PROLIANT DL380 G7</t>
  </si>
  <si>
    <r>
      <t xml:space="preserve">HP Blade Chasis 3000 </t>
    </r>
    <r>
      <rPr>
        <sz val="8"/>
        <color indexed="8"/>
        <rFont val="Calibri"/>
        <family val="2"/>
      </rPr>
      <t>(SGH2132WFW)</t>
    </r>
  </si>
  <si>
    <t>HP BL460c G7</t>
  </si>
  <si>
    <t>Hp BL860c i2</t>
  </si>
  <si>
    <r>
      <t xml:space="preserve">HP Blade Chasis 3000 </t>
    </r>
    <r>
      <rPr>
        <sz val="8"/>
        <color indexed="8"/>
        <rFont val="Calibri"/>
        <family val="2"/>
      </rPr>
      <t>(SGH114XW8N)</t>
    </r>
  </si>
  <si>
    <t>HP Storage work 1800</t>
  </si>
  <si>
    <r>
      <t xml:space="preserve">HP rx6600 </t>
    </r>
    <r>
      <rPr>
        <sz val="8"/>
        <color indexed="8"/>
        <rFont val="Calibri"/>
        <family val="2"/>
      </rPr>
      <t>(SGH51508A3)</t>
    </r>
  </si>
  <si>
    <r>
      <t>HP rx6600 (</t>
    </r>
    <r>
      <rPr>
        <sz val="8"/>
        <color indexed="8"/>
        <rFont val="Calibri"/>
        <family val="2"/>
      </rPr>
      <t>SGH51508A2)</t>
    </r>
  </si>
  <si>
    <r>
      <t xml:space="preserve">HP rx6600 </t>
    </r>
    <r>
      <rPr>
        <sz val="8"/>
        <color indexed="8"/>
        <rFont val="Calibri"/>
        <family val="2"/>
      </rPr>
      <t>(SGH5116NH9)</t>
    </r>
  </si>
  <si>
    <r>
      <t xml:space="preserve">HP Ultrium Tape Drive </t>
    </r>
    <r>
      <rPr>
        <sz val="8"/>
        <color indexed="8"/>
        <rFont val="Calibri"/>
        <family val="2"/>
      </rPr>
      <t>(HUE1040KEN)</t>
    </r>
  </si>
  <si>
    <t>DELL</t>
  </si>
  <si>
    <t>Dell Power edge R200</t>
  </si>
  <si>
    <t>Dell Power Edge R710</t>
  </si>
  <si>
    <r>
      <t xml:space="preserve">HP Rx6600 </t>
    </r>
    <r>
      <rPr>
        <sz val="8"/>
        <color indexed="8"/>
        <rFont val="Calibri"/>
        <family val="2"/>
      </rPr>
      <t>(SGH5021AXF)</t>
    </r>
  </si>
  <si>
    <r>
      <t xml:space="preserve">HP EVA 4400 SAN Storage, Redundant Controllers / 2 x 8 Port SAN Switches / 8 x  1 TB Fc HDDs / 1 Disk Enclosure - </t>
    </r>
    <r>
      <rPr>
        <sz val="8"/>
        <color indexed="8"/>
        <rFont val="Calibri"/>
        <family val="2"/>
      </rPr>
      <t>SGA01500ZP, 
SGH020XL2J, USB014S15A, USB014S13L</t>
    </r>
  </si>
  <si>
    <r>
      <t xml:space="preserve">Storage Works Ultrium 1840 Tape Drive </t>
    </r>
    <r>
      <rPr>
        <sz val="8"/>
        <color indexed="8"/>
        <rFont val="Calibri"/>
        <family val="2"/>
      </rPr>
      <t>(HU1018A6AC)</t>
    </r>
  </si>
  <si>
    <t>HP Proliant DL 380 G6</t>
  </si>
  <si>
    <t>Power Edge R710</t>
  </si>
  <si>
    <r>
      <t>AMC Cost</t>
    </r>
    <r>
      <rPr>
        <b/>
        <vertAlign val="superscript"/>
        <sz val="10"/>
        <rFont val="Arial"/>
        <family val="2"/>
      </rPr>
      <t>$$</t>
    </r>
    <r>
      <rPr>
        <b/>
        <sz val="10"/>
        <rFont val="Arial"/>
        <family val="2"/>
      </rPr>
      <t xml:space="preserve"> for Year -1, Excluding taxes</t>
    </r>
  </si>
  <si>
    <r>
      <t>AMC Cost</t>
    </r>
    <r>
      <rPr>
        <b/>
        <vertAlign val="superscript"/>
        <sz val="10"/>
        <rFont val="Arial"/>
        <family val="2"/>
      </rPr>
      <t>$$</t>
    </r>
    <r>
      <rPr>
        <b/>
        <sz val="10"/>
        <rFont val="Arial"/>
        <family val="2"/>
      </rPr>
      <t xml:space="preserve"> for Year -2, Excluding taxes</t>
    </r>
  </si>
  <si>
    <r>
      <t>AMC Cost</t>
    </r>
    <r>
      <rPr>
        <b/>
        <vertAlign val="superscript"/>
        <sz val="10"/>
        <rFont val="Arial"/>
        <family val="2"/>
      </rPr>
      <t>$$</t>
    </r>
    <r>
      <rPr>
        <b/>
        <sz val="10"/>
        <rFont val="Arial"/>
        <family val="2"/>
      </rPr>
      <t xml:space="preserve"> for Year -3, Excluding taxes</t>
    </r>
  </si>
  <si>
    <r>
      <t>AMC Cost</t>
    </r>
    <r>
      <rPr>
        <b/>
        <vertAlign val="superscript"/>
        <sz val="10"/>
        <rFont val="Arial"/>
        <family val="2"/>
      </rPr>
      <t>$$</t>
    </r>
    <r>
      <rPr>
        <b/>
        <sz val="10"/>
        <rFont val="Arial"/>
        <family val="2"/>
      </rPr>
      <t xml:space="preserve"> for Year -4, Exclduing taxes</t>
    </r>
  </si>
  <si>
    <r>
      <t>AMC Cost</t>
    </r>
    <r>
      <rPr>
        <b/>
        <vertAlign val="superscript"/>
        <sz val="10"/>
        <rFont val="Arial"/>
        <family val="2"/>
      </rPr>
      <t>$$</t>
    </r>
    <r>
      <rPr>
        <b/>
        <sz val="10"/>
        <rFont val="Arial"/>
        <family val="2"/>
      </rPr>
      <t xml:space="preserve"> for Year -5, Excluding taxes</t>
    </r>
  </si>
  <si>
    <t>VAT</t>
  </si>
  <si>
    <t>CST</t>
  </si>
  <si>
    <t>ST</t>
  </si>
  <si>
    <t>Octroi</t>
  </si>
  <si>
    <t>Tax Total</t>
  </si>
  <si>
    <t>Cess on ST</t>
  </si>
  <si>
    <t>H/Ed on ST</t>
  </si>
  <si>
    <t>AMC Cost$$ for Year -1, Excluding Taxes</t>
  </si>
  <si>
    <t>AMC Cost$$ for Year -2, Excluding Taxes</t>
  </si>
  <si>
    <t>AMC Cost$$ for Year -3, Excluding Taxes</t>
  </si>
  <si>
    <t>AMC Cost$$ for Year -4, Excluding Taxes</t>
  </si>
  <si>
    <t>AMC Cost$$ for Year -5, Excluding Taxes</t>
  </si>
  <si>
    <t>Any other tax - Specify</t>
  </si>
  <si>
    <t>HCL 1400NH</t>
  </si>
  <si>
    <t>SUN Storage module</t>
  </si>
  <si>
    <t>BL 20 p – HP</t>
  </si>
  <si>
    <t>HP SAN Storage</t>
  </si>
  <si>
    <t>Dell</t>
  </si>
  <si>
    <t>Proliant DL 380 G6</t>
  </si>
  <si>
    <t>HP Proliant BL460C G7</t>
  </si>
  <si>
    <t>$ Payment for the desired service period shall be made on actual along with the quarterly payments for the project.</t>
  </si>
  <si>
    <t>Annexure XVII.Response ot Commercial bid - Contract Rate Chart for optional Service
(RfP No. …………………... Dated…………………..)</t>
  </si>
  <si>
    <t>Unit Cost 
(Excluding Tax)</t>
  </si>
  <si>
    <t>Annexure XVII.Response ot Commercial bid - Item wise/ Year wise AMC Cost Details for Server etc. at DC, DR Site &amp; Other offices - RfP No. …………... Dated ………………..</t>
  </si>
  <si>
    <t>Total [Y1]</t>
  </si>
  <si>
    <t>Total [Y2]</t>
  </si>
  <si>
    <t>Total [Y3]</t>
  </si>
  <si>
    <t>Total [Y4]</t>
  </si>
  <si>
    <t>Total [Y5]</t>
  </si>
  <si>
    <t>Grand Total
[Y1+Y2+Y3+Y4+Y5]</t>
  </si>
  <si>
    <t>Project Management &amp; Governance (a)</t>
  </si>
  <si>
    <t>DC Mgmt
(b)</t>
  </si>
  <si>
    <t>DR Mgmt
(c)</t>
  </si>
  <si>
    <t>Application Support / HelpDesk Mgmt  (d)</t>
  </si>
  <si>
    <t>Total
(T=a+b+c+d)</t>
  </si>
  <si>
    <t>Note 3 - All prices quoted here are exclusive of taxes.</t>
  </si>
  <si>
    <t>Annexure XVII. Response to Commercial bid - Summary Sheet</t>
  </si>
  <si>
    <t>Managed Services
(P)</t>
  </si>
  <si>
    <t>AMC -  DC, DR &amp; Remote Servers
(Q)</t>
  </si>
  <si>
    <t>Total
(P+Q)</t>
  </si>
  <si>
    <t>Note 1: Bidders must fill all the worksheets (4 Nos. including this sheet), failing which the commercial bid shall be treated as incomplete and hence shall be liable to be rejected.  Hard copy of each sheet should be sealed &amp; signed by authorised signatory and submitted as commercial bid.</t>
  </si>
  <si>
    <t>Man-month rate for Oracle DBA L1</t>
  </si>
  <si>
    <t>Man-month rate for Oracle DBA L2</t>
  </si>
  <si>
    <t>Man-month rate for Unix admin L1</t>
  </si>
  <si>
    <t>Man-month rate for Unix admin L2</t>
  </si>
  <si>
    <t>Man-month rate for Wintel Support L1</t>
  </si>
  <si>
    <t>Man-month rate for Wintel Support L2</t>
  </si>
  <si>
    <t>Man-month rate for Lotus Notes Developer  L1</t>
  </si>
  <si>
    <t>Man-month rate for Lotus Notes Developer  L2</t>
  </si>
  <si>
    <t>Man-month rate for Software tools Management (EMS &amp; Middleware) L1</t>
  </si>
  <si>
    <t>Man-month rate for Software tools Management (EMS &amp; Middleware) L2</t>
  </si>
  <si>
    <t>Man-month rate for HP EMS Tools Developer L1</t>
  </si>
  <si>
    <t>Man-month rate for HP EMS Tools Developer L2</t>
  </si>
  <si>
    <t>Man-month rate for Network Management L1</t>
  </si>
  <si>
    <t>Man-month rate for Network Management L2</t>
  </si>
  <si>
    <t>Man-month rate for Security Management L1</t>
  </si>
  <si>
    <t>Man-month rate for Security Management L2</t>
  </si>
  <si>
    <t>Man-month rate for Application Support</t>
  </si>
  <si>
    <t xml:space="preserve">Man-month rate for EOD Support </t>
  </si>
  <si>
    <t>Total Amount (including Taxes)</t>
  </si>
  <si>
    <t>Yearly Cost (12 Months) for Commercial Comparison</t>
  </si>
  <si>
    <t>@Tax %</t>
  </si>
  <si>
    <t>Cost of Reverse Transition Management [C]</t>
  </si>
  <si>
    <t xml:space="preserve">SUN SL500  Tape Library </t>
  </si>
  <si>
    <t>SUN Blade X6270</t>
  </si>
  <si>
    <t>SUN 6000 Blade Chasis 
(0919BD15FE)</t>
  </si>
  <si>
    <t xml:space="preserve">Blade Chassis </t>
  </si>
  <si>
    <t>HP EVA 4400 Redundant Controller / 2 x 16 Port SAN Switches / 12 x  1TB 10 K RPM Fc HDDs / 1 Disk Enclosure</t>
  </si>
  <si>
    <t>HP EVA 4400 SAN Storage, Redundant Controllers / 2 x 8 Port SAN Switches / 8 x  1 TB Fc HDDs / 1 Disk Enclosure -</t>
  </si>
  <si>
    <r>
      <t>AMC Cost</t>
    </r>
    <r>
      <rPr>
        <vertAlign val="superscript"/>
        <sz val="10"/>
        <rFont val="Arial"/>
        <family val="2"/>
      </rPr>
      <t>$$</t>
    </r>
    <r>
      <rPr>
        <sz val="10"/>
        <rFont val="Arial"/>
        <family val="2"/>
      </rPr>
      <t xml:space="preserve"> for Year -1, Excluding taxes</t>
    </r>
  </si>
  <si>
    <t>HP ProLiant DL380 G6</t>
  </si>
  <si>
    <t>HP ProLiant DL380 G7</t>
  </si>
  <si>
    <t>HP ProLiant DL360 G5</t>
  </si>
  <si>
    <t>HP EVA 4400 Redundant Controller / 2 x 16 Port SAN Switches / 8 x  300 GB 10 K RPM Fc HDDs / 1 Disk Enclosure</t>
  </si>
  <si>
    <t>Annexure XVII.Response ot Commercial bid - Cost of Managed Services</t>
  </si>
  <si>
    <t>Cost of Forward Transition Management [D]</t>
  </si>
  <si>
    <t xml:space="preserve">Total Project Cost for 5 Years    [A]
(Including Taxes)       . </t>
  </si>
  <si>
    <t>Cost of resources as per man-month rate contract    [B]
(including Taxes)       .</t>
  </si>
  <si>
    <t>Cost of DC Colocation [E]</t>
  </si>
  <si>
    <t>Cost of DR Colocation [F]</t>
  </si>
  <si>
    <t>Total Project Cost for L1 purposes [A+B+C+D+E+F]</t>
  </si>
</sst>
</file>

<file path=xl/styles.xml><?xml version="1.0" encoding="utf-8"?>
<styleSheet xmlns="http://schemas.openxmlformats.org/spreadsheetml/2006/main">
  <fonts count="30">
    <font>
      <sz val="10"/>
      <name val="Arial"/>
    </font>
    <font>
      <b/>
      <sz val="10"/>
      <name val="Arial"/>
      <family val="2"/>
    </font>
    <font>
      <sz val="8"/>
      <name val="Arial"/>
      <family val="2"/>
    </font>
    <font>
      <u/>
      <sz val="10"/>
      <color indexed="12"/>
      <name val="Arial"/>
      <family val="2"/>
    </font>
    <font>
      <b/>
      <sz val="9"/>
      <color indexed="8"/>
      <name val="Arial"/>
      <family val="2"/>
    </font>
    <font>
      <sz val="9"/>
      <name val="Arial"/>
      <family val="2"/>
    </font>
    <font>
      <sz val="10"/>
      <name val="Arial"/>
      <family val="2"/>
    </font>
    <font>
      <b/>
      <vertAlign val="superscript"/>
      <sz val="10"/>
      <name val="Arial"/>
      <family val="2"/>
    </font>
    <font>
      <sz val="10"/>
      <color indexed="10"/>
      <name val="Arial"/>
      <family val="2"/>
    </font>
    <font>
      <b/>
      <sz val="12"/>
      <name val="Arial"/>
      <family val="2"/>
    </font>
    <font>
      <b/>
      <sz val="9"/>
      <name val="Arial"/>
      <family val="2"/>
    </font>
    <font>
      <b/>
      <sz val="8"/>
      <name val="Arial"/>
      <family val="2"/>
    </font>
    <font>
      <b/>
      <sz val="11"/>
      <color indexed="12"/>
      <name val="Arial"/>
      <family val="2"/>
    </font>
    <font>
      <sz val="12"/>
      <name val="Arial"/>
      <family val="2"/>
    </font>
    <font>
      <b/>
      <u/>
      <sz val="10"/>
      <color indexed="12"/>
      <name val="Arial"/>
      <family val="2"/>
    </font>
    <font>
      <b/>
      <u/>
      <sz val="10"/>
      <color indexed="48"/>
      <name val="Arial"/>
      <family val="2"/>
    </font>
    <font>
      <b/>
      <i/>
      <sz val="12"/>
      <color indexed="12"/>
      <name val="Arial"/>
      <family val="2"/>
    </font>
    <font>
      <b/>
      <i/>
      <sz val="11"/>
      <color indexed="12"/>
      <name val="Arial"/>
      <family val="2"/>
    </font>
    <font>
      <sz val="8"/>
      <color indexed="8"/>
      <name val="Calibri"/>
      <family val="2"/>
    </font>
    <font>
      <b/>
      <i/>
      <sz val="10"/>
      <color indexed="12"/>
      <name val="Arial"/>
      <family val="2"/>
    </font>
    <font>
      <b/>
      <sz val="11"/>
      <name val="Arial"/>
      <family val="2"/>
    </font>
    <font>
      <b/>
      <sz val="11"/>
      <color theme="1"/>
      <name val="Calibri"/>
      <family val="2"/>
      <scheme val="minor"/>
    </font>
    <font>
      <sz val="9"/>
      <color rgb="FF0070C0"/>
      <name val="Arial"/>
      <family val="2"/>
    </font>
    <font>
      <b/>
      <sz val="12"/>
      <color theme="1"/>
      <name val="Calibri"/>
      <family val="2"/>
      <scheme val="minor"/>
    </font>
    <font>
      <b/>
      <sz val="11"/>
      <color theme="1"/>
      <name val="Arial"/>
      <family val="2"/>
    </font>
    <font>
      <b/>
      <sz val="10"/>
      <color theme="1"/>
      <name val="Arial"/>
      <family val="2"/>
    </font>
    <font>
      <b/>
      <sz val="12"/>
      <color theme="0"/>
      <name val="Arial"/>
      <family val="2"/>
    </font>
    <font>
      <b/>
      <sz val="14"/>
      <color rgb="FFFF0000"/>
      <name val="Calibri"/>
      <family val="2"/>
      <scheme val="minor"/>
    </font>
    <font>
      <sz val="10"/>
      <color theme="1"/>
      <name val="Arial"/>
      <family val="2"/>
    </font>
    <font>
      <vertAlign val="superscript"/>
      <sz val="10"/>
      <name val="Arial"/>
      <family val="2"/>
    </font>
  </fonts>
  <fills count="19">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rgb="FF00206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thin">
        <color indexed="8"/>
      </left>
      <right/>
      <top style="thin">
        <color indexed="65"/>
      </top>
      <bottom/>
      <diagonal/>
    </border>
    <border>
      <left/>
      <right style="thin">
        <color indexed="64"/>
      </right>
      <top style="thin">
        <color indexed="64"/>
      </top>
      <bottom style="thin">
        <color indexed="64"/>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diagonal/>
    </border>
    <border>
      <left style="thin">
        <color indexed="8"/>
      </left>
      <right style="thin">
        <color indexed="8"/>
      </right>
      <top/>
      <bottom/>
      <diagonal/>
    </border>
    <border>
      <left style="thin">
        <color indexed="8"/>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bottom style="thin">
        <color indexed="64"/>
      </bottom>
      <diagonal/>
    </border>
    <border>
      <left style="thin">
        <color indexed="8"/>
      </left>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thin">
        <color indexed="8"/>
      </right>
      <top/>
      <bottom style="thin">
        <color indexed="8"/>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8"/>
      </top>
      <bottom/>
      <diagonal/>
    </border>
    <border>
      <left/>
      <right style="medium">
        <color indexed="64"/>
      </right>
      <top style="thin">
        <color indexed="8"/>
      </top>
      <bottom style="medium">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394">
    <xf numFmtId="0" fontId="0" fillId="0" borderId="0" xfId="0"/>
    <xf numFmtId="0" fontId="0" fillId="0" borderId="0" xfId="0" applyAlignment="1">
      <alignment horizontal="center"/>
    </xf>
    <xf numFmtId="0" fontId="0" fillId="0" borderId="0" xfId="0" applyAlignment="1">
      <alignment vertical="top" wrapText="1"/>
    </xf>
    <xf numFmtId="0" fontId="0" fillId="0" borderId="0" xfId="0" applyAlignment="1">
      <alignment wrapText="1"/>
    </xf>
    <xf numFmtId="0" fontId="2" fillId="0" borderId="0" xfId="0" applyFont="1"/>
    <xf numFmtId="0" fontId="1" fillId="2" borderId="1" xfId="0" applyFont="1" applyFill="1" applyBorder="1" applyAlignment="1">
      <alignment vertical="top" wrapText="1"/>
    </xf>
    <xf numFmtId="0" fontId="6" fillId="2" borderId="2" xfId="0" applyFont="1" applyFill="1" applyBorder="1" applyAlignment="1">
      <alignment horizontal="right"/>
    </xf>
    <xf numFmtId="0" fontId="6" fillId="2" borderId="2" xfId="0" applyFont="1" applyFill="1" applyBorder="1" applyAlignment="1"/>
    <xf numFmtId="0" fontId="6" fillId="3" borderId="3" xfId="0" applyFont="1" applyFill="1" applyBorder="1" applyAlignment="1" applyProtection="1">
      <alignment horizontal="right"/>
      <protection locked="0"/>
    </xf>
    <xf numFmtId="0" fontId="6" fillId="3" borderId="2" xfId="0" applyFont="1" applyFill="1" applyBorder="1" applyAlignment="1" applyProtection="1">
      <alignment horizontal="right"/>
      <protection locked="0"/>
    </xf>
    <xf numFmtId="0" fontId="6" fillId="2" borderId="2" xfId="0" applyFont="1" applyFill="1" applyBorder="1" applyAlignment="1" applyProtection="1">
      <alignment horizontal="right"/>
    </xf>
    <xf numFmtId="0" fontId="1" fillId="2" borderId="4" xfId="0" applyNumberFormat="1" applyFont="1" applyFill="1" applyBorder="1" applyAlignment="1">
      <alignment horizontal="right"/>
    </xf>
    <xf numFmtId="0" fontId="1" fillId="4" borderId="5" xfId="0" applyFont="1" applyFill="1" applyBorder="1" applyAlignment="1">
      <alignment horizontal="center" vertical="top" wrapText="1"/>
    </xf>
    <xf numFmtId="0" fontId="1" fillId="4" borderId="2" xfId="0" applyFont="1" applyFill="1" applyBorder="1" applyAlignment="1">
      <alignment horizontal="center" vertical="top" wrapText="1"/>
    </xf>
    <xf numFmtId="0" fontId="1" fillId="4" borderId="5" xfId="0" applyFont="1" applyFill="1" applyBorder="1" applyAlignment="1">
      <alignment horizontal="center" vertical="top"/>
    </xf>
    <xf numFmtId="0" fontId="1" fillId="4" borderId="2" xfId="0" applyFont="1" applyFill="1" applyBorder="1" applyAlignment="1">
      <alignment horizontal="center" vertical="top"/>
    </xf>
    <xf numFmtId="0" fontId="1" fillId="4" borderId="6" xfId="0" applyFont="1" applyFill="1" applyBorder="1" applyAlignment="1">
      <alignment horizontal="center" vertical="top" wrapText="1"/>
    </xf>
    <xf numFmtId="0" fontId="0" fillId="4" borderId="7" xfId="0" applyFill="1" applyBorder="1"/>
    <xf numFmtId="14" fontId="0" fillId="4" borderId="7" xfId="0" applyNumberFormat="1" applyFill="1" applyBorder="1" applyAlignment="1">
      <alignment horizontal="center"/>
    </xf>
    <xf numFmtId="0" fontId="0" fillId="4" borderId="8" xfId="0" applyFill="1" applyBorder="1"/>
    <xf numFmtId="0" fontId="1" fillId="4" borderId="4" xfId="0" applyNumberFormat="1" applyFont="1" applyFill="1" applyBorder="1" applyAlignment="1">
      <alignment horizontal="center"/>
    </xf>
    <xf numFmtId="0" fontId="1" fillId="0" borderId="0" xfId="0" applyFont="1" applyAlignment="1">
      <alignment wrapText="1"/>
    </xf>
    <xf numFmtId="0" fontId="0" fillId="4" borderId="7" xfId="0" applyFill="1" applyBorder="1" applyAlignment="1">
      <alignment vertical="top" wrapText="1"/>
    </xf>
    <xf numFmtId="0" fontId="6" fillId="4" borderId="1" xfId="0" applyFont="1" applyFill="1" applyBorder="1" applyAlignment="1">
      <alignment vertical="top" wrapText="1"/>
    </xf>
    <xf numFmtId="0" fontId="1" fillId="4" borderId="1" xfId="0" applyFont="1" applyFill="1" applyBorder="1" applyAlignment="1">
      <alignment horizontal="center" vertical="top" wrapText="1"/>
    </xf>
    <xf numFmtId="0" fontId="1" fillId="4" borderId="1" xfId="0" applyFont="1" applyFill="1" applyBorder="1" applyAlignment="1">
      <alignment horizontal="center"/>
    </xf>
    <xf numFmtId="0" fontId="6" fillId="2" borderId="1" xfId="0" applyFont="1" applyFill="1" applyBorder="1" applyAlignment="1">
      <alignment horizontal="right" vertical="top" wrapText="1"/>
    </xf>
    <xf numFmtId="0" fontId="6" fillId="3" borderId="1" xfId="0" applyFont="1" applyFill="1" applyBorder="1" applyAlignment="1" applyProtection="1">
      <alignment horizontal="right" vertical="top" wrapText="1"/>
      <protection locked="0"/>
    </xf>
    <xf numFmtId="0" fontId="6" fillId="2" borderId="1" xfId="0" applyFont="1" applyFill="1" applyBorder="1" applyAlignment="1">
      <alignment vertical="top" wrapText="1"/>
    </xf>
    <xf numFmtId="0" fontId="1" fillId="0" borderId="0" xfId="0" applyFont="1"/>
    <xf numFmtId="0" fontId="1" fillId="4" borderId="3" xfId="0" applyFont="1" applyFill="1" applyBorder="1" applyAlignment="1">
      <alignment horizontal="center" vertical="top" wrapText="1"/>
    </xf>
    <xf numFmtId="0" fontId="11" fillId="4" borderId="6" xfId="0" applyFont="1" applyFill="1" applyBorder="1" applyAlignment="1">
      <alignment horizontal="center"/>
    </xf>
    <xf numFmtId="0" fontId="11" fillId="4" borderId="5" xfId="0" applyFont="1" applyFill="1" applyBorder="1" applyAlignment="1">
      <alignment horizontal="center"/>
    </xf>
    <xf numFmtId="0" fontId="0" fillId="2" borderId="1" xfId="0" applyFill="1" applyBorder="1" applyAlignment="1">
      <alignment vertical="center"/>
    </xf>
    <xf numFmtId="0" fontId="1" fillId="2" borderId="1" xfId="0" applyFont="1" applyFill="1" applyBorder="1" applyAlignment="1">
      <alignment vertical="center"/>
    </xf>
    <xf numFmtId="0" fontId="13" fillId="0" borderId="0" xfId="0" applyFont="1"/>
    <xf numFmtId="0" fontId="1" fillId="4" borderId="9" xfId="0" applyFont="1" applyFill="1" applyBorder="1" applyAlignment="1">
      <alignment horizontal="center"/>
    </xf>
    <xf numFmtId="0" fontId="0" fillId="2" borderId="9" xfId="0" applyFill="1" applyBorder="1" applyAlignment="1">
      <alignment vertical="center"/>
    </xf>
    <xf numFmtId="0" fontId="1" fillId="2" borderId="9" xfId="0" applyFont="1" applyFill="1" applyBorder="1" applyAlignment="1">
      <alignment vertical="center"/>
    </xf>
    <xf numFmtId="0" fontId="15" fillId="4" borderId="1" xfId="1" applyFont="1" applyFill="1" applyBorder="1" applyAlignment="1" applyProtection="1">
      <alignment vertical="top" wrapText="1"/>
    </xf>
    <xf numFmtId="0" fontId="0" fillId="0" borderId="0" xfId="0" applyProtection="1"/>
    <xf numFmtId="0" fontId="1" fillId="4" borderId="1" xfId="0" applyFont="1" applyFill="1" applyBorder="1" applyAlignment="1">
      <alignment vertical="top" wrapText="1"/>
    </xf>
    <xf numFmtId="0" fontId="14" fillId="0" borderId="0" xfId="1" applyFont="1" applyAlignment="1" applyProtection="1">
      <alignment horizontal="left"/>
    </xf>
    <xf numFmtId="0" fontId="5" fillId="0" borderId="10" xfId="0" applyFont="1" applyBorder="1" applyAlignment="1">
      <alignment vertical="top"/>
    </xf>
    <xf numFmtId="0" fontId="0" fillId="0" borderId="1" xfId="0" applyBorder="1"/>
    <xf numFmtId="0" fontId="0" fillId="4" borderId="5" xfId="0" applyNumberFormat="1" applyFill="1" applyBorder="1" applyAlignment="1">
      <alignment horizontal="center"/>
    </xf>
    <xf numFmtId="0" fontId="1" fillId="2" borderId="0" xfId="0" applyFont="1" applyFill="1" applyBorder="1" applyAlignment="1">
      <alignment horizontal="center" vertical="top" wrapText="1"/>
    </xf>
    <xf numFmtId="0" fontId="1" fillId="3" borderId="0" xfId="0" applyFont="1" applyFill="1" applyBorder="1" applyAlignment="1">
      <alignment horizontal="center" wrapText="1"/>
    </xf>
    <xf numFmtId="0" fontId="0" fillId="4" borderId="5" xfId="0" applyNumberFormat="1" applyFill="1" applyBorder="1" applyAlignment="1">
      <alignment horizontal="center" vertical="top"/>
    </xf>
    <xf numFmtId="0" fontId="6" fillId="2" borderId="3" xfId="0" applyFont="1" applyFill="1" applyBorder="1" applyAlignment="1" applyProtection="1">
      <alignment horizontal="right"/>
    </xf>
    <xf numFmtId="0" fontId="6" fillId="3" borderId="3" xfId="0" applyFont="1" applyFill="1" applyBorder="1" applyAlignment="1" applyProtection="1">
      <alignment horizontal="right" vertical="top"/>
      <protection locked="0"/>
    </xf>
    <xf numFmtId="0" fontId="6" fillId="3" borderId="2" xfId="0" applyFont="1" applyFill="1" applyBorder="1" applyAlignment="1" applyProtection="1">
      <alignment horizontal="right" vertical="top"/>
      <protection locked="0"/>
    </xf>
    <xf numFmtId="0" fontId="6" fillId="2" borderId="2" xfId="0" applyFont="1" applyFill="1" applyBorder="1" applyAlignment="1">
      <alignment horizontal="right" vertical="top"/>
    </xf>
    <xf numFmtId="0" fontId="6" fillId="2" borderId="2" xfId="0" applyFont="1" applyFill="1" applyBorder="1" applyAlignment="1">
      <alignment vertical="top"/>
    </xf>
    <xf numFmtId="0" fontId="0" fillId="4" borderId="7" xfId="0" applyFill="1" applyBorder="1" applyAlignment="1">
      <alignment vertical="top"/>
    </xf>
    <xf numFmtId="14" fontId="0" fillId="4" borderId="7" xfId="0" applyNumberFormat="1" applyFill="1" applyBorder="1" applyAlignment="1">
      <alignment horizontal="center" vertical="top"/>
    </xf>
    <xf numFmtId="0" fontId="6" fillId="2" borderId="2" xfId="0" applyFont="1" applyFill="1" applyBorder="1" applyAlignment="1" applyProtection="1">
      <alignment horizontal="right" vertical="top"/>
    </xf>
    <xf numFmtId="0" fontId="6" fillId="4" borderId="1" xfId="0" applyFont="1" applyFill="1" applyBorder="1" applyAlignment="1">
      <alignment vertical="top"/>
    </xf>
    <xf numFmtId="14" fontId="6" fillId="4" borderId="1" xfId="0" applyNumberFormat="1" applyFont="1" applyFill="1" applyBorder="1" applyAlignment="1">
      <alignment horizontal="center" vertical="top"/>
    </xf>
    <xf numFmtId="0" fontId="6" fillId="4" borderId="1" xfId="0" applyFont="1" applyFill="1" applyBorder="1" applyAlignment="1">
      <alignment horizontal="center" vertical="top"/>
    </xf>
    <xf numFmtId="0" fontId="6" fillId="4" borderId="11" xfId="0" applyFont="1" applyFill="1" applyBorder="1" applyAlignment="1">
      <alignment vertical="top"/>
    </xf>
    <xf numFmtId="14" fontId="6" fillId="4" borderId="9" xfId="0" applyNumberFormat="1" applyFont="1" applyFill="1" applyBorder="1" applyAlignment="1">
      <alignment horizontal="center" vertical="top" wrapText="1"/>
    </xf>
    <xf numFmtId="0" fontId="14" fillId="0" borderId="0" xfId="1" applyFont="1" applyBorder="1" applyAlignment="1" applyProtection="1">
      <alignment horizontal="center"/>
    </xf>
    <xf numFmtId="0" fontId="0" fillId="0" borderId="0" xfId="0" applyBorder="1" applyAlignment="1">
      <alignment horizontal="center"/>
    </xf>
    <xf numFmtId="0" fontId="10" fillId="0" borderId="12" xfId="0" applyFont="1" applyBorder="1" applyAlignment="1">
      <alignment horizontal="left" vertical="top" wrapText="1"/>
    </xf>
    <xf numFmtId="0" fontId="10" fillId="0" borderId="0" xfId="0" applyFont="1" applyBorder="1" applyAlignment="1">
      <alignment horizontal="left" vertical="top" wrapText="1"/>
    </xf>
    <xf numFmtId="0" fontId="1" fillId="2" borderId="11"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3" borderId="11" xfId="0" applyFont="1" applyFill="1" applyBorder="1" applyAlignment="1">
      <alignment horizontal="left" wrapText="1"/>
    </xf>
    <xf numFmtId="0" fontId="1" fillId="3" borderId="9" xfId="0" applyFont="1" applyFill="1" applyBorder="1" applyAlignment="1">
      <alignment horizontal="left" wrapText="1"/>
    </xf>
    <xf numFmtId="0" fontId="0" fillId="4" borderId="13" xfId="0" applyFill="1" applyBorder="1" applyAlignment="1">
      <alignment horizontal="left" vertical="top" wrapText="1"/>
    </xf>
    <xf numFmtId="0" fontId="0" fillId="6" borderId="1" xfId="0" applyFill="1" applyBorder="1"/>
    <xf numFmtId="0" fontId="0" fillId="7" borderId="1" xfId="0" applyFill="1" applyBorder="1"/>
    <xf numFmtId="0" fontId="0" fillId="4" borderId="14" xfId="0" applyFill="1" applyBorder="1" applyAlignment="1">
      <alignment wrapText="1"/>
    </xf>
    <xf numFmtId="0" fontId="0" fillId="4" borderId="7" xfId="0" applyFill="1" applyBorder="1" applyAlignment="1">
      <alignment wrapText="1"/>
    </xf>
    <xf numFmtId="0" fontId="0" fillId="4" borderId="14" xfId="0" applyFill="1" applyBorder="1"/>
    <xf numFmtId="0" fontId="0" fillId="4" borderId="15" xfId="0" applyFill="1" applyBorder="1" applyAlignment="1">
      <alignment vertical="top"/>
    </xf>
    <xf numFmtId="0" fontId="0" fillId="4" borderId="10" xfId="0" applyFill="1" applyBorder="1"/>
    <xf numFmtId="0" fontId="0" fillId="4" borderId="16" xfId="0" applyFill="1" applyBorder="1" applyAlignment="1">
      <alignment vertical="top"/>
    </xf>
    <xf numFmtId="0" fontId="0" fillId="4" borderId="10" xfId="0" applyFill="1" applyBorder="1" applyAlignment="1">
      <alignment wrapText="1"/>
    </xf>
    <xf numFmtId="0" fontId="0" fillId="4" borderId="14" xfId="0" applyFill="1" applyBorder="1" applyAlignment="1">
      <alignment vertical="top"/>
    </xf>
    <xf numFmtId="14" fontId="0" fillId="4" borderId="14" xfId="0" applyNumberFormat="1" applyFill="1" applyBorder="1" applyAlignment="1">
      <alignment horizontal="center" vertical="top"/>
    </xf>
    <xf numFmtId="0" fontId="0" fillId="4" borderId="13" xfId="0" applyNumberFormat="1" applyFill="1" applyBorder="1" applyAlignment="1">
      <alignment horizontal="center"/>
    </xf>
    <xf numFmtId="14" fontId="0" fillId="4" borderId="1" xfId="0" applyNumberFormat="1" applyFill="1" applyBorder="1" applyAlignment="1">
      <alignment horizontal="center" vertical="top"/>
    </xf>
    <xf numFmtId="14" fontId="0" fillId="4" borderId="1" xfId="0" applyNumberFormat="1" applyFill="1" applyBorder="1" applyAlignment="1">
      <alignment vertical="top"/>
    </xf>
    <xf numFmtId="0" fontId="1" fillId="7" borderId="2" xfId="0" applyFont="1" applyFill="1" applyBorder="1" applyAlignment="1">
      <alignment horizontal="center" vertical="top" wrapText="1"/>
    </xf>
    <xf numFmtId="0" fontId="1" fillId="7" borderId="2" xfId="0" applyFont="1" applyFill="1" applyBorder="1" applyAlignment="1">
      <alignment horizontal="center" vertical="top"/>
    </xf>
    <xf numFmtId="0" fontId="1" fillId="7" borderId="6" xfId="0" applyFont="1" applyFill="1" applyBorder="1" applyAlignment="1">
      <alignment horizontal="center" vertical="top" wrapText="1"/>
    </xf>
    <xf numFmtId="0" fontId="1" fillId="7" borderId="5" xfId="0" applyFont="1" applyFill="1" applyBorder="1" applyAlignment="1">
      <alignment horizontal="center" vertical="top"/>
    </xf>
    <xf numFmtId="0" fontId="1" fillId="7" borderId="5" xfId="0" applyFont="1" applyFill="1" applyBorder="1" applyAlignment="1">
      <alignment horizontal="center" vertical="top" wrapText="1"/>
    </xf>
    <xf numFmtId="0" fontId="1" fillId="7" borderId="5" xfId="0" applyFont="1" applyFill="1" applyBorder="1" applyAlignment="1">
      <alignment horizontal="center"/>
    </xf>
    <xf numFmtId="0" fontId="1" fillId="7" borderId="2" xfId="0" applyFont="1" applyFill="1" applyBorder="1" applyAlignment="1">
      <alignment horizontal="center"/>
    </xf>
    <xf numFmtId="0" fontId="1" fillId="7" borderId="3" xfId="0" applyFont="1" applyFill="1" applyBorder="1" applyAlignment="1">
      <alignment horizontal="center"/>
    </xf>
    <xf numFmtId="0" fontId="1" fillId="7" borderId="1" xfId="0" applyFont="1" applyFill="1" applyBorder="1" applyAlignment="1">
      <alignment horizontal="left"/>
    </xf>
    <xf numFmtId="0" fontId="1" fillId="7" borderId="1" xfId="0" applyNumberFormat="1" applyFont="1" applyFill="1" applyBorder="1" applyAlignment="1">
      <alignment horizontal="center"/>
    </xf>
    <xf numFmtId="0" fontId="3" fillId="0" borderId="0" xfId="1" applyAlignment="1" applyProtection="1"/>
    <xf numFmtId="0" fontId="1" fillId="7" borderId="5" xfId="0" applyFont="1" applyFill="1" applyBorder="1" applyAlignment="1">
      <alignment horizontal="center" vertical="top"/>
    </xf>
    <xf numFmtId="0" fontId="1" fillId="7" borderId="5" xfId="0" applyFont="1" applyFill="1" applyBorder="1" applyAlignment="1">
      <alignment horizontal="center" vertical="top" wrapText="1"/>
    </xf>
    <xf numFmtId="0" fontId="1" fillId="7" borderId="2" xfId="0" applyFont="1" applyFill="1" applyBorder="1" applyAlignment="1">
      <alignment horizontal="center" vertical="top" wrapText="1"/>
    </xf>
    <xf numFmtId="0" fontId="1" fillId="7" borderId="4" xfId="0" applyFont="1" applyFill="1" applyBorder="1" applyAlignment="1">
      <alignment vertical="top"/>
    </xf>
    <xf numFmtId="0" fontId="5" fillId="0" borderId="0" xfId="0" applyFont="1" applyBorder="1" applyAlignment="1">
      <alignment vertical="top"/>
    </xf>
    <xf numFmtId="0" fontId="0" fillId="0" borderId="1" xfId="0" applyBorder="1" applyAlignment="1">
      <alignment horizontal="center"/>
    </xf>
    <xf numFmtId="0" fontId="2" fillId="8" borderId="1" xfId="0" applyFont="1" applyFill="1" applyBorder="1" applyAlignment="1"/>
    <xf numFmtId="9" fontId="22" fillId="8" borderId="1" xfId="0" applyNumberFormat="1" applyFont="1" applyFill="1" applyBorder="1" applyAlignment="1">
      <alignment horizontal="center"/>
    </xf>
    <xf numFmtId="2" fontId="5" fillId="8" borderId="1" xfId="0" applyNumberFormat="1" applyFont="1" applyFill="1" applyBorder="1" applyAlignment="1">
      <alignment horizontal="right"/>
    </xf>
    <xf numFmtId="9" fontId="22" fillId="9" borderId="1" xfId="0" applyNumberFormat="1" applyFont="1" applyFill="1" applyBorder="1" applyAlignment="1">
      <alignment horizontal="center"/>
    </xf>
    <xf numFmtId="9" fontId="22" fillId="8" borderId="17" xfId="0" applyNumberFormat="1" applyFont="1" applyFill="1" applyBorder="1" applyAlignment="1">
      <alignment horizontal="center"/>
    </xf>
    <xf numFmtId="2" fontId="5" fillId="8" borderId="17" xfId="0" applyNumberFormat="1" applyFont="1" applyFill="1" applyBorder="1" applyAlignment="1">
      <alignment horizontal="right"/>
    </xf>
    <xf numFmtId="0" fontId="2" fillId="8" borderId="18" xfId="0" applyFont="1" applyFill="1" applyBorder="1" applyAlignment="1"/>
    <xf numFmtId="0" fontId="0" fillId="7" borderId="19" xfId="0" applyFill="1" applyBorder="1"/>
    <xf numFmtId="2" fontId="0" fillId="7" borderId="19" xfId="0" applyNumberFormat="1" applyFill="1" applyBorder="1" applyAlignment="1">
      <alignment horizontal="right"/>
    </xf>
    <xf numFmtId="0" fontId="0" fillId="0" borderId="0" xfId="0" applyAlignment="1" applyProtection="1">
      <alignment horizontal="center"/>
    </xf>
    <xf numFmtId="0" fontId="0" fillId="8" borderId="1" xfId="0" applyFill="1" applyBorder="1" applyAlignment="1" applyProtection="1">
      <alignment horizontal="center" vertical="top" wrapText="1"/>
    </xf>
    <xf numFmtId="0" fontId="1" fillId="10" borderId="1" xfId="0" applyFont="1" applyFill="1" applyBorder="1" applyAlignment="1" applyProtection="1">
      <alignment horizontal="center" vertical="center" wrapText="1"/>
    </xf>
    <xf numFmtId="0" fontId="20" fillId="10" borderId="1" xfId="0" applyFont="1" applyFill="1" applyBorder="1" applyAlignment="1" applyProtection="1">
      <alignment horizontal="center" vertical="center" wrapText="1"/>
    </xf>
    <xf numFmtId="0" fontId="1" fillId="10" borderId="1" xfId="0" applyFont="1" applyFill="1" applyBorder="1" applyAlignment="1" applyProtection="1">
      <alignment horizontal="center" vertical="top" wrapText="1"/>
    </xf>
    <xf numFmtId="0" fontId="0" fillId="11" borderId="1" xfId="0" applyFill="1" applyBorder="1" applyAlignment="1">
      <alignment horizontal="center"/>
    </xf>
    <xf numFmtId="0" fontId="0" fillId="12" borderId="1" xfId="0" applyFill="1" applyBorder="1" applyAlignment="1" applyProtection="1">
      <alignment horizontal="center" vertical="top" wrapText="1"/>
      <protection locked="0"/>
    </xf>
    <xf numFmtId="0" fontId="21" fillId="0" borderId="20" xfId="0" applyFont="1" applyBorder="1"/>
    <xf numFmtId="0" fontId="0" fillId="0" borderId="21" xfId="0" applyBorder="1"/>
    <xf numFmtId="0" fontId="0" fillId="0" borderId="22" xfId="0" applyBorder="1" applyAlignment="1">
      <alignment horizontal="center"/>
    </xf>
    <xf numFmtId="0" fontId="0" fillId="8" borderId="0" xfId="0" applyFill="1"/>
    <xf numFmtId="0" fontId="6" fillId="8" borderId="0" xfId="0" applyFont="1" applyFill="1"/>
    <xf numFmtId="0" fontId="0" fillId="8" borderId="23" xfId="0" applyFill="1" applyBorder="1"/>
    <xf numFmtId="0" fontId="23" fillId="10" borderId="24" xfId="0" applyFont="1" applyFill="1" applyBorder="1" applyAlignment="1">
      <alignment horizontal="center" vertical="center"/>
    </xf>
    <xf numFmtId="0" fontId="23" fillId="10" borderId="25" xfId="0" applyFont="1" applyFill="1" applyBorder="1" applyAlignment="1">
      <alignment horizontal="center" vertical="center"/>
    </xf>
    <xf numFmtId="0" fontId="23" fillId="10" borderId="26" xfId="0" applyFont="1" applyFill="1" applyBorder="1" applyAlignment="1">
      <alignment horizontal="center" vertical="center" wrapText="1"/>
    </xf>
    <xf numFmtId="0" fontId="0" fillId="8" borderId="0" xfId="0" applyFill="1" applyProtection="1"/>
    <xf numFmtId="0" fontId="0" fillId="8" borderId="0" xfId="0" applyFill="1" applyAlignment="1" applyProtection="1">
      <alignment horizontal="center"/>
    </xf>
    <xf numFmtId="0" fontId="6" fillId="8" borderId="1" xfId="0" applyFont="1" applyFill="1" applyBorder="1" applyAlignment="1" applyProtection="1">
      <alignment horizontal="left" vertical="top" wrapText="1"/>
    </xf>
    <xf numFmtId="0" fontId="3" fillId="8" borderId="0" xfId="1" applyFill="1" applyAlignment="1" applyProtection="1"/>
    <xf numFmtId="0" fontId="0" fillId="8" borderId="0" xfId="0" applyFill="1" applyAlignment="1">
      <alignment vertical="center"/>
    </xf>
    <xf numFmtId="0" fontId="0" fillId="0" borderId="0" xfId="0" applyAlignment="1">
      <alignment vertical="center"/>
    </xf>
    <xf numFmtId="0" fontId="2" fillId="8" borderId="27" xfId="0" applyFont="1" applyFill="1" applyBorder="1" applyAlignment="1"/>
    <xf numFmtId="0" fontId="2" fillId="9" borderId="28" xfId="0" applyFont="1" applyFill="1" applyBorder="1" applyAlignment="1"/>
    <xf numFmtId="0" fontId="2" fillId="8" borderId="28" xfId="0" applyFont="1" applyFill="1" applyBorder="1" applyAlignment="1"/>
    <xf numFmtId="0" fontId="1" fillId="11" borderId="29" xfId="0" applyFont="1" applyFill="1" applyBorder="1" applyAlignment="1">
      <alignment horizontal="right"/>
    </xf>
    <xf numFmtId="0" fontId="1" fillId="8" borderId="11" xfId="0" applyFont="1" applyFill="1" applyBorder="1" applyAlignment="1">
      <alignment horizontal="right"/>
    </xf>
    <xf numFmtId="0" fontId="1" fillId="8" borderId="30" xfId="0" applyFont="1" applyFill="1" applyBorder="1" applyAlignment="1">
      <alignment horizontal="right"/>
    </xf>
    <xf numFmtId="0" fontId="0" fillId="8" borderId="9" xfId="0" applyFill="1" applyBorder="1" applyAlignment="1">
      <alignment horizontal="center"/>
    </xf>
    <xf numFmtId="2" fontId="0" fillId="11" borderId="31" xfId="0" applyNumberFormat="1" applyFill="1" applyBorder="1" applyAlignment="1">
      <alignment horizontal="right"/>
    </xf>
    <xf numFmtId="0" fontId="2" fillId="8" borderId="32" xfId="0" applyFont="1" applyFill="1" applyBorder="1" applyAlignment="1"/>
    <xf numFmtId="9" fontId="22" fillId="8" borderId="15" xfId="0" applyNumberFormat="1" applyFont="1" applyFill="1" applyBorder="1" applyAlignment="1">
      <alignment horizontal="center"/>
    </xf>
    <xf numFmtId="2" fontId="5" fillId="8" borderId="15" xfId="0" applyNumberFormat="1" applyFont="1" applyFill="1" applyBorder="1" applyAlignment="1">
      <alignment horizontal="right"/>
    </xf>
    <xf numFmtId="2" fontId="0" fillId="7" borderId="31" xfId="0" applyNumberFormat="1" applyFill="1" applyBorder="1" applyAlignment="1">
      <alignment horizontal="right"/>
    </xf>
    <xf numFmtId="0" fontId="0" fillId="8" borderId="21" xfId="0" applyFill="1"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0" fillId="6" borderId="34" xfId="0" applyFill="1" applyBorder="1" applyAlignment="1">
      <alignment horizontal="center"/>
    </xf>
    <xf numFmtId="0" fontId="0" fillId="7" borderId="35" xfId="0" applyFill="1" applyBorder="1" applyAlignment="1">
      <alignment horizontal="center"/>
    </xf>
    <xf numFmtId="2" fontId="0" fillId="0" borderId="36" xfId="0" applyNumberFormat="1" applyBorder="1" applyAlignment="1">
      <alignment horizontal="center"/>
    </xf>
    <xf numFmtId="2" fontId="0" fillId="0" borderId="34" xfId="0" applyNumberFormat="1" applyBorder="1" applyAlignment="1">
      <alignment horizontal="center"/>
    </xf>
    <xf numFmtId="2" fontId="0" fillId="7" borderId="35" xfId="0" applyNumberFormat="1" applyFill="1" applyBorder="1" applyAlignment="1">
      <alignment horizontal="center"/>
    </xf>
    <xf numFmtId="3" fontId="24" fillId="13" borderId="1" xfId="0" applyNumberFormat="1" applyFont="1" applyFill="1" applyBorder="1" applyAlignment="1">
      <alignment horizontal="center" vertical="top" wrapText="1"/>
    </xf>
    <xf numFmtId="3" fontId="24" fillId="14" borderId="15" xfId="0" applyNumberFormat="1" applyFont="1" applyFill="1" applyBorder="1" applyAlignment="1">
      <alignment horizontal="center" vertical="center" wrapText="1"/>
    </xf>
    <xf numFmtId="3" fontId="24" fillId="10" borderId="9" xfId="0" applyNumberFormat="1" applyFont="1" applyFill="1" applyBorder="1" applyAlignment="1">
      <alignment horizontal="center" vertical="center" wrapText="1"/>
    </xf>
    <xf numFmtId="0" fontId="25" fillId="11" borderId="31" xfId="0" applyFont="1" applyFill="1" applyBorder="1" applyAlignment="1">
      <alignment vertical="center" wrapText="1"/>
    </xf>
    <xf numFmtId="0" fontId="25" fillId="11" borderId="31" xfId="0" quotePrefix="1" applyFont="1" applyFill="1" applyBorder="1" applyAlignment="1">
      <alignment horizontal="center" vertical="center" wrapText="1"/>
    </xf>
    <xf numFmtId="3" fontId="26" fillId="15" borderId="31" xfId="0" applyNumberFormat="1" applyFont="1" applyFill="1" applyBorder="1" applyAlignment="1">
      <alignment horizontal="center" vertical="center" wrapText="1"/>
    </xf>
    <xf numFmtId="0" fontId="6" fillId="8" borderId="3" xfId="0" applyFont="1" applyFill="1" applyBorder="1" applyAlignment="1" applyProtection="1">
      <alignment horizontal="center" vertical="center"/>
    </xf>
    <xf numFmtId="0" fontId="6" fillId="8" borderId="2" xfId="0" applyFont="1" applyFill="1" applyBorder="1" applyAlignment="1" applyProtection="1">
      <alignment horizontal="center" vertical="center"/>
    </xf>
    <xf numFmtId="0" fontId="6" fillId="8" borderId="2" xfId="0" applyFont="1" applyFill="1" applyBorder="1" applyAlignment="1">
      <alignment horizontal="center" vertical="center"/>
    </xf>
    <xf numFmtId="0" fontId="6" fillId="8" borderId="2" xfId="0" applyFont="1" applyFill="1" applyBorder="1" applyAlignment="1" applyProtection="1">
      <alignment horizontal="center" vertical="center"/>
      <protection locked="0"/>
    </xf>
    <xf numFmtId="0" fontId="6" fillId="8" borderId="3" xfId="0" applyFont="1" applyFill="1" applyBorder="1" applyAlignment="1" applyProtection="1">
      <alignment horizontal="center" vertical="center"/>
      <protection locked="0"/>
    </xf>
    <xf numFmtId="0" fontId="6" fillId="8" borderId="3" xfId="0" applyFont="1" applyFill="1" applyBorder="1" applyAlignment="1" applyProtection="1">
      <alignment horizontal="center"/>
    </xf>
    <xf numFmtId="0" fontId="6" fillId="8" borderId="2" xfId="0" applyFont="1" applyFill="1" applyBorder="1" applyAlignment="1" applyProtection="1">
      <alignment horizontal="center"/>
    </xf>
    <xf numFmtId="0" fontId="6" fillId="8" borderId="2" xfId="0" applyFont="1" applyFill="1" applyBorder="1" applyAlignment="1">
      <alignment horizontal="center"/>
    </xf>
    <xf numFmtId="0" fontId="6" fillId="8" borderId="2" xfId="0" applyFont="1" applyFill="1" applyBorder="1" applyAlignment="1" applyProtection="1">
      <alignment horizontal="center"/>
      <protection locked="0"/>
    </xf>
    <xf numFmtId="0" fontId="6" fillId="8" borderId="3" xfId="0" applyFont="1" applyFill="1" applyBorder="1" applyAlignment="1" applyProtection="1">
      <alignment horizontal="center"/>
      <protection locked="0"/>
    </xf>
    <xf numFmtId="0" fontId="6" fillId="8" borderId="3" xfId="0" applyFont="1" applyFill="1" applyBorder="1" applyAlignment="1" applyProtection="1">
      <alignment horizontal="center" vertical="top"/>
      <protection locked="0"/>
    </xf>
    <xf numFmtId="0" fontId="6" fillId="8" borderId="2" xfId="0" applyFont="1" applyFill="1" applyBorder="1" applyAlignment="1" applyProtection="1">
      <alignment horizontal="center" vertical="top"/>
      <protection locked="0"/>
    </xf>
    <xf numFmtId="0" fontId="6" fillId="8" borderId="2" xfId="0" applyFont="1" applyFill="1" applyBorder="1" applyAlignment="1">
      <alignment horizontal="center" vertical="top"/>
    </xf>
    <xf numFmtId="0" fontId="6" fillId="8" borderId="2" xfId="0" applyFont="1" applyFill="1" applyBorder="1" applyAlignment="1" applyProtection="1">
      <alignment horizontal="center" vertical="top"/>
    </xf>
    <xf numFmtId="0" fontId="6" fillId="8" borderId="3" xfId="0" applyFont="1" applyFill="1" applyBorder="1" applyAlignment="1" applyProtection="1">
      <alignment horizontal="center" vertical="top"/>
    </xf>
    <xf numFmtId="0" fontId="0" fillId="4" borderId="7" xfId="0" applyFill="1" applyBorder="1" applyAlignment="1">
      <alignment vertical="center" wrapText="1"/>
    </xf>
    <xf numFmtId="0" fontId="0" fillId="4" borderId="14" xfId="0" applyFill="1" applyBorder="1" applyAlignment="1">
      <alignment vertical="center" wrapText="1"/>
    </xf>
    <xf numFmtId="0" fontId="1" fillId="7" borderId="22" xfId="0" applyNumberFormat="1" applyFont="1" applyFill="1" applyBorder="1" applyAlignment="1">
      <alignment horizontal="center"/>
    </xf>
    <xf numFmtId="14" fontId="0" fillId="4" borderId="1" xfId="0" applyNumberFormat="1" applyFill="1" applyBorder="1" applyAlignment="1">
      <alignment horizontal="center"/>
    </xf>
    <xf numFmtId="0" fontId="6" fillId="4" borderId="1" xfId="0" applyFont="1" applyFill="1" applyBorder="1" applyAlignment="1">
      <alignment vertical="center"/>
    </xf>
    <xf numFmtId="14" fontId="0" fillId="4" borderId="1" xfId="0" applyNumberFormat="1" applyFill="1" applyBorder="1" applyAlignment="1">
      <alignment horizontal="center" vertical="center"/>
    </xf>
    <xf numFmtId="0" fontId="6" fillId="4" borderId="1" xfId="0" applyFont="1" applyFill="1" applyBorder="1"/>
    <xf numFmtId="0" fontId="0" fillId="4" borderId="1" xfId="0" applyFill="1" applyBorder="1"/>
    <xf numFmtId="0" fontId="0" fillId="17" borderId="1" xfId="0" applyFill="1" applyBorder="1"/>
    <xf numFmtId="14" fontId="0" fillId="17" borderId="1" xfId="0" applyNumberFormat="1" applyFill="1" applyBorder="1" applyAlignment="1">
      <alignment horizontal="center"/>
    </xf>
    <xf numFmtId="0" fontId="6" fillId="17" borderId="1" xfId="0" applyFont="1" applyFill="1" applyBorder="1" applyAlignment="1">
      <alignment vertical="top" wrapText="1"/>
    </xf>
    <xf numFmtId="14" fontId="0" fillId="17" borderId="1" xfId="0" applyNumberFormat="1" applyFill="1" applyBorder="1" applyAlignment="1">
      <alignment horizontal="center" vertical="center"/>
    </xf>
    <xf numFmtId="0" fontId="6" fillId="17" borderId="1" xfId="0" applyFont="1" applyFill="1" applyBorder="1"/>
    <xf numFmtId="0" fontId="6" fillId="17" borderId="1" xfId="0" applyFont="1" applyFill="1" applyBorder="1" applyAlignment="1">
      <alignment vertical="center" wrapText="1"/>
    </xf>
    <xf numFmtId="0" fontId="0" fillId="17" borderId="1" xfId="0" applyFill="1" applyBorder="1" applyAlignment="1">
      <alignment vertical="center"/>
    </xf>
    <xf numFmtId="0" fontId="1" fillId="18" borderId="50" xfId="0" applyFont="1" applyFill="1" applyBorder="1" applyAlignment="1">
      <alignment horizontal="center" vertical="top"/>
    </xf>
    <xf numFmtId="0" fontId="1" fillId="18" borderId="5" xfId="0" applyFont="1" applyFill="1" applyBorder="1" applyAlignment="1">
      <alignment horizontal="center" vertical="top"/>
    </xf>
    <xf numFmtId="0" fontId="1" fillId="18" borderId="53" xfId="0" applyFont="1" applyFill="1" applyBorder="1" applyAlignment="1">
      <alignment horizontal="center" vertical="top" wrapText="1"/>
    </xf>
    <xf numFmtId="0" fontId="1" fillId="18" borderId="15" xfId="0" applyFont="1" applyFill="1" applyBorder="1" applyAlignment="1">
      <alignment vertical="top" wrapText="1"/>
    </xf>
    <xf numFmtId="0" fontId="1" fillId="18" borderId="50" xfId="0" applyFont="1" applyFill="1" applyBorder="1" applyAlignment="1">
      <alignment vertical="top" wrapText="1"/>
    </xf>
    <xf numFmtId="0" fontId="1" fillId="18" borderId="51" xfId="0" applyFont="1" applyFill="1" applyBorder="1" applyAlignment="1">
      <alignment vertical="top"/>
    </xf>
    <xf numFmtId="0" fontId="1" fillId="18" borderId="13" xfId="0" applyFont="1" applyFill="1" applyBorder="1" applyAlignment="1">
      <alignment vertical="top"/>
    </xf>
    <xf numFmtId="0" fontId="1" fillId="18" borderId="54" xfId="0" applyFont="1" applyFill="1" applyBorder="1" applyAlignment="1">
      <alignment vertical="top" wrapText="1"/>
    </xf>
    <xf numFmtId="0" fontId="1" fillId="18" borderId="16" xfId="0" applyFont="1" applyFill="1" applyBorder="1" applyAlignment="1">
      <alignment vertical="top" wrapText="1"/>
    </xf>
    <xf numFmtId="0" fontId="1" fillId="18" borderId="51" xfId="0" applyFont="1" applyFill="1" applyBorder="1" applyAlignment="1">
      <alignment vertical="top" wrapText="1"/>
    </xf>
    <xf numFmtId="0" fontId="1" fillId="18" borderId="52" xfId="0" applyFont="1" applyFill="1" applyBorder="1" applyAlignment="1">
      <alignment vertical="top"/>
    </xf>
    <xf numFmtId="0" fontId="6" fillId="17" borderId="1" xfId="0" applyNumberFormat="1" applyFont="1" applyFill="1" applyBorder="1" applyAlignment="1">
      <alignment horizontal="center"/>
    </xf>
    <xf numFmtId="0" fontId="6" fillId="17" borderId="1" xfId="0" applyNumberFormat="1" applyFont="1" applyFill="1" applyBorder="1" applyAlignment="1">
      <alignment horizontal="center" vertical="top"/>
    </xf>
    <xf numFmtId="0" fontId="21" fillId="0" borderId="59" xfId="0" applyFont="1" applyBorder="1"/>
    <xf numFmtId="0" fontId="0" fillId="0" borderId="60" xfId="0" applyBorder="1"/>
    <xf numFmtId="0" fontId="6" fillId="4" borderId="1" xfId="0" applyFont="1" applyFill="1" applyBorder="1" applyAlignment="1">
      <alignment vertical="top" wrapText="1"/>
    </xf>
    <xf numFmtId="14" fontId="0" fillId="7" borderId="1" xfId="0" applyNumberFormat="1" applyFill="1" applyBorder="1" applyAlignment="1">
      <alignment horizontal="center" vertical="center"/>
    </xf>
    <xf numFmtId="14" fontId="0" fillId="7" borderId="1" xfId="0" applyNumberFormat="1" applyFill="1" applyBorder="1" applyAlignment="1">
      <alignment horizontal="center"/>
    </xf>
    <xf numFmtId="14" fontId="0" fillId="4" borderId="1" xfId="0" applyNumberFormat="1" applyFill="1" applyBorder="1" applyAlignment="1">
      <alignment horizontal="right" vertical="center"/>
    </xf>
    <xf numFmtId="14" fontId="0" fillId="4" borderId="1" xfId="0" applyNumberFormat="1" applyFill="1" applyBorder="1" applyAlignment="1">
      <alignment horizontal="right"/>
    </xf>
    <xf numFmtId="14" fontId="0" fillId="17" borderId="1" xfId="0" applyNumberFormat="1" applyFill="1" applyBorder="1" applyAlignment="1">
      <alignment horizontal="right" vertical="center"/>
    </xf>
    <xf numFmtId="14" fontId="0" fillId="17" borderId="1" xfId="0" applyNumberFormat="1" applyFill="1" applyBorder="1" applyAlignment="1">
      <alignment horizontal="right"/>
    </xf>
    <xf numFmtId="0" fontId="0" fillId="4" borderId="59" xfId="0" applyFill="1" applyBorder="1" applyAlignment="1">
      <alignment vertical="center" wrapText="1"/>
    </xf>
    <xf numFmtId="0" fontId="6" fillId="17" borderId="1" xfId="0" applyFont="1" applyFill="1" applyBorder="1" applyAlignment="1">
      <alignment wrapText="1"/>
    </xf>
    <xf numFmtId="0" fontId="6" fillId="17" borderId="1" xfId="0" applyNumberFormat="1" applyFont="1" applyFill="1" applyBorder="1" applyAlignment="1">
      <alignment horizontal="center" vertical="center"/>
    </xf>
    <xf numFmtId="14" fontId="0" fillId="16" borderId="1" xfId="0" applyNumberFormat="1" applyFill="1" applyBorder="1" applyAlignment="1">
      <alignment horizontal="right"/>
    </xf>
    <xf numFmtId="0" fontId="0" fillId="4" borderId="1" xfId="0" applyFill="1" applyBorder="1" applyAlignment="1">
      <alignment vertical="center"/>
    </xf>
    <xf numFmtId="14" fontId="0" fillId="16" borderId="1" xfId="0" applyNumberFormat="1" applyFill="1" applyBorder="1" applyAlignment="1">
      <alignment horizontal="right" vertical="center"/>
    </xf>
    <xf numFmtId="0" fontId="0" fillId="4" borderId="58" xfId="0" applyFill="1" applyBorder="1" applyAlignment="1">
      <alignment vertical="center" wrapText="1"/>
    </xf>
    <xf numFmtId="0" fontId="0" fillId="4" borderId="61" xfId="0" applyFill="1" applyBorder="1" applyAlignment="1">
      <alignment vertical="center" wrapText="1"/>
    </xf>
    <xf numFmtId="0" fontId="6" fillId="4" borderId="62" xfId="0" applyNumberFormat="1" applyFont="1" applyFill="1" applyBorder="1" applyAlignment="1">
      <alignment horizontal="center" vertical="center"/>
    </xf>
    <xf numFmtId="0" fontId="6" fillId="4" borderId="63" xfId="0" applyNumberFormat="1" applyFont="1" applyFill="1" applyBorder="1" applyAlignment="1">
      <alignment horizontal="center" vertical="center"/>
    </xf>
    <xf numFmtId="0" fontId="6" fillId="4" borderId="63" xfId="0" applyNumberFormat="1" applyFont="1" applyFill="1" applyBorder="1" applyAlignment="1">
      <alignment horizontal="center"/>
    </xf>
    <xf numFmtId="0" fontId="6" fillId="4" borderId="64" xfId="0" applyNumberFormat="1" applyFont="1" applyFill="1" applyBorder="1" applyAlignment="1">
      <alignment horizontal="center"/>
    </xf>
    <xf numFmtId="0" fontId="6" fillId="4" borderId="9" xfId="0" applyNumberFormat="1" applyFont="1" applyFill="1" applyBorder="1" applyAlignment="1">
      <alignment horizontal="center"/>
    </xf>
    <xf numFmtId="0" fontId="0" fillId="4" borderId="9" xfId="0" applyNumberFormat="1" applyFill="1" applyBorder="1" applyAlignment="1">
      <alignment horizontal="center" vertical="center"/>
    </xf>
    <xf numFmtId="0" fontId="0" fillId="4" borderId="65" xfId="0" applyNumberFormat="1" applyFill="1" applyBorder="1" applyAlignment="1">
      <alignment horizontal="center" vertical="center"/>
    </xf>
    <xf numFmtId="0" fontId="0" fillId="4" borderId="66" xfId="0" applyNumberFormat="1" applyFill="1" applyBorder="1" applyAlignment="1">
      <alignment horizontal="center" vertical="center"/>
    </xf>
    <xf numFmtId="0" fontId="0" fillId="4" borderId="67" xfId="0" applyNumberFormat="1" applyFill="1" applyBorder="1" applyAlignment="1">
      <alignment horizontal="center" vertical="center"/>
    </xf>
    <xf numFmtId="0" fontId="1" fillId="4" borderId="1" xfId="0" applyFont="1" applyFill="1" applyBorder="1" applyAlignment="1">
      <alignment horizontal="left" vertical="center"/>
    </xf>
    <xf numFmtId="0" fontId="6" fillId="4" borderId="1" xfId="0" applyFont="1" applyFill="1" applyBorder="1" applyAlignment="1">
      <alignment wrapText="1"/>
    </xf>
    <xf numFmtId="14" fontId="0" fillId="4" borderId="1" xfId="0" applyNumberFormat="1" applyFill="1" applyBorder="1" applyAlignment="1">
      <alignment horizontal="right" vertical="top"/>
    </xf>
    <xf numFmtId="14" fontId="28" fillId="4" borderId="1" xfId="0" applyNumberFormat="1" applyFont="1" applyFill="1" applyBorder="1" applyAlignment="1">
      <alignment horizontal="right" vertical="center"/>
    </xf>
    <xf numFmtId="0" fontId="0" fillId="4" borderId="1" xfId="0" applyFill="1" applyBorder="1" applyAlignment="1">
      <alignment vertical="top"/>
    </xf>
    <xf numFmtId="0" fontId="0" fillId="4" borderId="1" xfId="0" applyFill="1" applyBorder="1" applyAlignment="1">
      <alignment horizontal="center"/>
    </xf>
    <xf numFmtId="0" fontId="25" fillId="10" borderId="20" xfId="0" applyFont="1" applyFill="1" applyBorder="1" applyAlignment="1">
      <alignment horizontal="left" vertical="center" wrapText="1"/>
    </xf>
    <xf numFmtId="0" fontId="25" fillId="10" borderId="23" xfId="0" applyFont="1" applyFill="1" applyBorder="1" applyAlignment="1">
      <alignment horizontal="left" vertical="center" wrapText="1"/>
    </xf>
    <xf numFmtId="0" fontId="25" fillId="10" borderId="21" xfId="0" applyFont="1" applyFill="1" applyBorder="1" applyAlignment="1">
      <alignment horizontal="left" vertical="center" wrapText="1"/>
    </xf>
    <xf numFmtId="0" fontId="0" fillId="0" borderId="1" xfId="0" applyBorder="1" applyAlignment="1">
      <alignment horizontal="center"/>
    </xf>
    <xf numFmtId="0" fontId="0" fillId="6" borderId="1" xfId="0" applyFill="1" applyBorder="1" applyAlignment="1">
      <alignment horizontal="center"/>
    </xf>
    <xf numFmtId="0" fontId="23" fillId="10" borderId="25" xfId="0" applyFont="1" applyFill="1" applyBorder="1" applyAlignment="1">
      <alignment horizontal="center" vertical="center" wrapText="1"/>
    </xf>
    <xf numFmtId="0" fontId="0" fillId="0" borderId="22" xfId="0" applyBorder="1" applyAlignment="1">
      <alignment horizontal="center"/>
    </xf>
    <xf numFmtId="0" fontId="0" fillId="8" borderId="20" xfId="0" applyFill="1" applyBorder="1" applyAlignment="1">
      <alignment horizontal="center"/>
    </xf>
    <xf numFmtId="0" fontId="0" fillId="8" borderId="23" xfId="0" applyFill="1" applyBorder="1" applyAlignment="1">
      <alignment horizontal="center"/>
    </xf>
    <xf numFmtId="0" fontId="0" fillId="7" borderId="19" xfId="0" applyFill="1" applyBorder="1" applyAlignment="1">
      <alignment horizontal="center"/>
    </xf>
    <xf numFmtId="0" fontId="0" fillId="0" borderId="18" xfId="0" applyBorder="1" applyAlignment="1">
      <alignment horizontal="center" vertical="center"/>
    </xf>
    <xf numFmtId="0" fontId="0" fillId="0" borderId="41" xfId="0" applyBorder="1" applyAlignment="1">
      <alignment horizontal="center" vertical="center"/>
    </xf>
    <xf numFmtId="0" fontId="21" fillId="6" borderId="18" xfId="0" applyFont="1" applyFill="1" applyBorder="1" applyAlignment="1">
      <alignment horizontal="right"/>
    </xf>
    <xf numFmtId="0" fontId="21" fillId="6" borderId="1" xfId="0" applyFont="1" applyFill="1" applyBorder="1" applyAlignment="1">
      <alignment horizontal="right"/>
    </xf>
    <xf numFmtId="0" fontId="27" fillId="0" borderId="20" xfId="0" applyFont="1" applyBorder="1" applyAlignment="1">
      <alignment horizontal="center" vertical="center"/>
    </xf>
    <xf numFmtId="0" fontId="27" fillId="0" borderId="23" xfId="0" applyFont="1" applyBorder="1" applyAlignment="1">
      <alignment horizontal="center" vertical="center"/>
    </xf>
    <xf numFmtId="0" fontId="27" fillId="0" borderId="21" xfId="0" applyFont="1" applyBorder="1" applyAlignment="1">
      <alignment horizontal="center" vertical="center"/>
    </xf>
    <xf numFmtId="0" fontId="19" fillId="0" borderId="1" xfId="0" applyFont="1" applyBorder="1" applyAlignment="1">
      <alignment horizontal="left" vertical="top" wrapText="1"/>
    </xf>
    <xf numFmtId="0" fontId="25" fillId="14" borderId="38" xfId="0" applyFont="1" applyFill="1" applyBorder="1" applyAlignment="1">
      <alignment horizontal="right" vertical="center" wrapText="1"/>
    </xf>
    <xf numFmtId="0" fontId="25" fillId="14" borderId="12" xfId="0" applyFont="1" applyFill="1" applyBorder="1" applyAlignment="1">
      <alignment horizontal="right" vertical="center" wrapText="1"/>
    </xf>
    <xf numFmtId="0" fontId="25" fillId="14" borderId="29" xfId="0" applyFont="1" applyFill="1" applyBorder="1" applyAlignment="1">
      <alignment horizontal="right" vertical="center" wrapText="1"/>
    </xf>
    <xf numFmtId="0" fontId="26" fillId="15" borderId="20" xfId="0" applyFont="1" applyFill="1" applyBorder="1" applyAlignment="1">
      <alignment horizontal="center" vertical="center" wrapText="1"/>
    </xf>
    <xf numFmtId="0" fontId="26" fillId="15" borderId="23" xfId="0" applyFont="1" applyFill="1" applyBorder="1" applyAlignment="1">
      <alignment horizontal="center" vertical="center" wrapText="1"/>
    </xf>
    <xf numFmtId="0" fontId="26" fillId="15" borderId="21" xfId="0" applyFont="1" applyFill="1" applyBorder="1" applyAlignment="1">
      <alignment horizontal="center" vertical="center" wrapText="1"/>
    </xf>
    <xf numFmtId="0" fontId="21" fillId="7" borderId="39" xfId="0" applyFont="1" applyFill="1" applyBorder="1" applyAlignment="1">
      <alignment horizontal="right" wrapText="1"/>
    </xf>
    <xf numFmtId="0" fontId="21" fillId="7" borderId="19" xfId="0" applyFont="1" applyFill="1" applyBorder="1" applyAlignment="1">
      <alignment horizontal="right" wrapText="1"/>
    </xf>
    <xf numFmtId="0" fontId="14" fillId="0" borderId="40" xfId="1" applyFont="1" applyBorder="1" applyAlignment="1" applyProtection="1">
      <alignment horizontal="left" vertical="center" wrapText="1"/>
    </xf>
    <xf numFmtId="0" fontId="2" fillId="8" borderId="27" xfId="0" applyFont="1" applyFill="1" applyBorder="1" applyAlignment="1">
      <alignment horizontal="left"/>
    </xf>
    <xf numFmtId="0" fontId="2" fillId="8" borderId="37" xfId="0" applyFont="1" applyFill="1" applyBorder="1" applyAlignment="1">
      <alignment horizontal="left"/>
    </xf>
    <xf numFmtId="0" fontId="2" fillId="9" borderId="28" xfId="0" applyFont="1" applyFill="1" applyBorder="1" applyAlignment="1">
      <alignment horizontal="left"/>
    </xf>
    <xf numFmtId="0" fontId="2" fillId="9" borderId="9" xfId="0" applyFont="1" applyFill="1" applyBorder="1" applyAlignment="1">
      <alignment horizontal="left"/>
    </xf>
    <xf numFmtId="0" fontId="2" fillId="8" borderId="28" xfId="0" applyFont="1" applyFill="1" applyBorder="1" applyAlignment="1">
      <alignment horizontal="left"/>
    </xf>
    <xf numFmtId="0" fontId="2" fillId="8" borderId="9" xfId="0" applyFont="1" applyFill="1" applyBorder="1" applyAlignment="1">
      <alignment horizontal="left"/>
    </xf>
    <xf numFmtId="0" fontId="25" fillId="13" borderId="11" xfId="0" applyFont="1" applyFill="1" applyBorder="1" applyAlignment="1">
      <alignment horizontal="right" vertical="center" wrapText="1"/>
    </xf>
    <xf numFmtId="0" fontId="25" fillId="13" borderId="30" xfId="0" applyFont="1" applyFill="1" applyBorder="1" applyAlignment="1">
      <alignment horizontal="right" vertical="center" wrapText="1"/>
    </xf>
    <xf numFmtId="0" fontId="25" fillId="13" borderId="9" xfId="0" applyFont="1" applyFill="1" applyBorder="1" applyAlignment="1">
      <alignment horizontal="right" vertical="center" wrapText="1"/>
    </xf>
    <xf numFmtId="0" fontId="21" fillId="7" borderId="39" xfId="0" applyFont="1" applyFill="1" applyBorder="1" applyAlignment="1">
      <alignment horizontal="right"/>
    </xf>
    <xf numFmtId="0" fontId="21" fillId="7" borderId="19" xfId="0" applyFont="1" applyFill="1" applyBorder="1" applyAlignment="1">
      <alignment horizontal="right"/>
    </xf>
    <xf numFmtId="0" fontId="21" fillId="6" borderId="11" xfId="0" applyFont="1" applyFill="1" applyBorder="1" applyAlignment="1">
      <alignment horizontal="right"/>
    </xf>
    <xf numFmtId="0" fontId="21" fillId="6" borderId="9" xfId="0" applyFont="1" applyFill="1" applyBorder="1" applyAlignment="1">
      <alignment horizontal="right"/>
    </xf>
    <xf numFmtId="0" fontId="21" fillId="7" borderId="22" xfId="0" applyFont="1" applyFill="1" applyBorder="1" applyAlignment="1">
      <alignment horizontal="center" vertical="center" wrapText="1"/>
    </xf>
    <xf numFmtId="0" fontId="21" fillId="7" borderId="1" xfId="0" applyFont="1" applyFill="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22" xfId="0" applyBorder="1" applyAlignment="1">
      <alignment horizontal="center" vertical="center"/>
    </xf>
    <xf numFmtId="0" fontId="23" fillId="11" borderId="20" xfId="0" applyFont="1" applyFill="1" applyBorder="1" applyAlignment="1">
      <alignment horizontal="center"/>
    </xf>
    <xf numFmtId="0" fontId="23" fillId="11" borderId="23" xfId="0" applyFont="1" applyFill="1" applyBorder="1" applyAlignment="1">
      <alignment horizontal="center"/>
    </xf>
    <xf numFmtId="0" fontId="23" fillId="11" borderId="21" xfId="0" applyFont="1" applyFill="1" applyBorder="1" applyAlignment="1">
      <alignment horizontal="center"/>
    </xf>
    <xf numFmtId="0" fontId="17" fillId="0" borderId="42" xfId="0" applyFont="1" applyBorder="1" applyAlignment="1">
      <alignment horizontal="left" vertical="top" wrapText="1"/>
    </xf>
    <xf numFmtId="0" fontId="17" fillId="0" borderId="0" xfId="0" applyFont="1" applyBorder="1" applyAlignment="1">
      <alignment horizontal="left" vertical="top" wrapText="1"/>
    </xf>
    <xf numFmtId="0" fontId="0" fillId="0" borderId="1" xfId="0" applyBorder="1" applyAlignment="1">
      <alignment horizontal="center" vertical="center"/>
    </xf>
    <xf numFmtId="0" fontId="21" fillId="7" borderId="11" xfId="0" applyFont="1" applyFill="1" applyBorder="1" applyAlignment="1">
      <alignment horizontal="center" vertical="center" wrapText="1"/>
    </xf>
    <xf numFmtId="0" fontId="21" fillId="7" borderId="9" xfId="0" applyFont="1" applyFill="1" applyBorder="1" applyAlignment="1">
      <alignment horizontal="center" vertical="center"/>
    </xf>
    <xf numFmtId="0" fontId="21" fillId="7" borderId="16" xfId="0" applyFont="1" applyFill="1" applyBorder="1" applyAlignment="1">
      <alignment horizontal="center" vertical="center"/>
    </xf>
    <xf numFmtId="0" fontId="21" fillId="7" borderId="22" xfId="0" applyFont="1" applyFill="1" applyBorder="1" applyAlignment="1">
      <alignment horizontal="center" vertical="center"/>
    </xf>
    <xf numFmtId="0" fontId="21" fillId="7" borderId="16" xfId="0" applyFont="1" applyFill="1" applyBorder="1" applyAlignment="1">
      <alignment horizontal="center" vertical="center" wrapText="1"/>
    </xf>
    <xf numFmtId="0" fontId="16" fillId="0" borderId="11" xfId="0" applyFont="1" applyBorder="1" applyAlignment="1">
      <alignment vertical="top" wrapText="1"/>
    </xf>
    <xf numFmtId="0" fontId="16" fillId="0" borderId="30" xfId="0" applyFont="1" applyBorder="1" applyAlignment="1">
      <alignment vertical="top" wrapText="1"/>
    </xf>
    <xf numFmtId="0" fontId="16" fillId="0" borderId="9" xfId="0" applyFont="1" applyBorder="1" applyAlignment="1">
      <alignment vertical="top" wrapText="1"/>
    </xf>
    <xf numFmtId="0" fontId="1" fillId="4" borderId="1" xfId="0" applyFont="1" applyFill="1" applyBorder="1" applyAlignment="1">
      <alignment horizontal="center" vertical="top"/>
    </xf>
    <xf numFmtId="0" fontId="14" fillId="0" borderId="0" xfId="1" applyFont="1" applyAlignment="1" applyProtection="1">
      <alignment horizontal="left" vertical="top" wrapText="1"/>
    </xf>
    <xf numFmtId="0" fontId="12" fillId="2" borderId="1" xfId="0" applyFont="1" applyFill="1" applyBorder="1" applyAlignment="1">
      <alignment horizontal="center" vertical="top" wrapText="1"/>
    </xf>
    <xf numFmtId="0" fontId="1" fillId="3" borderId="1" xfId="0" applyFont="1" applyFill="1" applyBorder="1" applyAlignment="1">
      <alignment horizontal="left" wrapText="1"/>
    </xf>
    <xf numFmtId="3" fontId="12" fillId="2" borderId="11" xfId="0" applyNumberFormat="1" applyFont="1" applyFill="1" applyBorder="1" applyAlignment="1">
      <alignment horizontal="right" vertical="top" wrapText="1"/>
    </xf>
    <xf numFmtId="3" fontId="12" fillId="2" borderId="30" xfId="0" applyNumberFormat="1" applyFont="1" applyFill="1" applyBorder="1" applyAlignment="1">
      <alignment horizontal="right" vertical="top" wrapText="1"/>
    </xf>
    <xf numFmtId="3" fontId="12" fillId="2" borderId="9" xfId="0" applyNumberFormat="1" applyFont="1" applyFill="1" applyBorder="1" applyAlignment="1">
      <alignment horizontal="right" vertical="top" wrapText="1"/>
    </xf>
    <xf numFmtId="0" fontId="1" fillId="4" borderId="1" xfId="0" applyFont="1" applyFill="1" applyBorder="1" applyAlignment="1">
      <alignment horizontal="left" vertical="center" wrapText="1"/>
    </xf>
    <xf numFmtId="0" fontId="1" fillId="2" borderId="22" xfId="0" applyFont="1" applyFill="1" applyBorder="1" applyAlignment="1">
      <alignment horizontal="left" vertical="top" wrapText="1"/>
    </xf>
    <xf numFmtId="0" fontId="1" fillId="4" borderId="1" xfId="0" applyFont="1" applyFill="1" applyBorder="1" applyAlignment="1">
      <alignment horizontal="left" vertical="top" wrapText="1"/>
    </xf>
    <xf numFmtId="0" fontId="13" fillId="3" borderId="11" xfId="0" applyFont="1" applyFill="1" applyBorder="1" applyAlignment="1" applyProtection="1">
      <alignment horizontal="left"/>
      <protection locked="0"/>
    </xf>
    <xf numFmtId="0" fontId="13" fillId="3" borderId="30" xfId="0" applyFont="1" applyFill="1" applyBorder="1" applyAlignment="1" applyProtection="1">
      <alignment horizontal="left"/>
      <protection locked="0"/>
    </xf>
    <xf numFmtId="0" fontId="13" fillId="3" borderId="9" xfId="0" applyFont="1" applyFill="1" applyBorder="1" applyAlignment="1" applyProtection="1">
      <alignment horizontal="left"/>
      <protection locked="0"/>
    </xf>
    <xf numFmtId="0" fontId="15" fillId="4" borderId="1" xfId="1" applyFont="1" applyFill="1" applyBorder="1" applyAlignment="1" applyProtection="1">
      <alignment horizontal="left" vertical="top" wrapText="1"/>
    </xf>
    <xf numFmtId="0" fontId="9" fillId="5" borderId="0" xfId="0" applyFont="1" applyFill="1" applyAlignment="1">
      <alignment horizontal="center" vertical="top"/>
    </xf>
    <xf numFmtId="0" fontId="1" fillId="4" borderId="9" xfId="0" applyFont="1" applyFill="1" applyBorder="1" applyAlignment="1">
      <alignment horizontal="center" vertical="top"/>
    </xf>
    <xf numFmtId="0" fontId="9" fillId="4" borderId="1" xfId="0" applyFont="1" applyFill="1" applyBorder="1" applyAlignment="1">
      <alignment horizontal="left"/>
    </xf>
    <xf numFmtId="0" fontId="1" fillId="4" borderId="1" xfId="0" applyFont="1" applyFill="1" applyBorder="1" applyAlignment="1">
      <alignment horizontal="left" vertical="top"/>
    </xf>
    <xf numFmtId="0" fontId="1" fillId="2" borderId="1" xfId="0" applyFont="1" applyFill="1" applyBorder="1" applyAlignment="1">
      <alignment horizontal="left" vertical="top" wrapText="1"/>
    </xf>
    <xf numFmtId="0" fontId="14" fillId="0" borderId="0" xfId="1" applyFont="1" applyAlignment="1" applyProtection="1">
      <alignment horizontal="left"/>
    </xf>
    <xf numFmtId="0" fontId="1" fillId="4" borderId="15" xfId="0" applyFont="1" applyFill="1" applyBorder="1" applyAlignment="1">
      <alignment horizontal="center" vertical="top"/>
    </xf>
    <xf numFmtId="0" fontId="1" fillId="4" borderId="16" xfId="0" applyFont="1" applyFill="1" applyBorder="1" applyAlignment="1">
      <alignment horizontal="center" vertical="top"/>
    </xf>
    <xf numFmtId="0" fontId="1" fillId="4" borderId="22" xfId="0" applyFont="1" applyFill="1" applyBorder="1" applyAlignment="1">
      <alignment horizontal="center" vertical="top"/>
    </xf>
    <xf numFmtId="0" fontId="4" fillId="0" borderId="42" xfId="0" applyFont="1" applyFill="1" applyBorder="1" applyAlignment="1">
      <alignment vertical="top" wrapText="1"/>
    </xf>
    <xf numFmtId="0" fontId="5" fillId="0" borderId="0" xfId="0" applyFont="1" applyBorder="1" applyAlignment="1">
      <alignment wrapText="1"/>
    </xf>
    <xf numFmtId="0" fontId="0" fillId="0" borderId="0" xfId="0" applyAlignment="1"/>
    <xf numFmtId="0" fontId="10" fillId="0" borderId="42" xfId="0" applyFont="1" applyBorder="1" applyAlignment="1">
      <alignment vertical="top" wrapText="1"/>
    </xf>
    <xf numFmtId="0" fontId="10" fillId="0" borderId="0" xfId="0" applyFont="1" applyBorder="1" applyAlignment="1">
      <alignment vertical="top" wrapText="1"/>
    </xf>
    <xf numFmtId="0" fontId="9" fillId="5" borderId="42" xfId="0" applyFont="1" applyFill="1" applyBorder="1" applyAlignment="1">
      <alignment horizontal="left" vertical="top"/>
    </xf>
    <xf numFmtId="0" fontId="9" fillId="5" borderId="0" xfId="0" applyFont="1" applyFill="1" applyBorder="1" applyAlignment="1">
      <alignment horizontal="left" vertical="top"/>
    </xf>
    <xf numFmtId="0" fontId="0" fillId="5" borderId="0" xfId="0" applyFill="1" applyAlignment="1">
      <alignment horizontal="left"/>
    </xf>
    <xf numFmtId="0" fontId="1" fillId="4" borderId="2" xfId="0" applyFont="1" applyFill="1" applyBorder="1" applyAlignment="1">
      <alignment horizontal="center" vertical="center"/>
    </xf>
    <xf numFmtId="0" fontId="1" fillId="4" borderId="2" xfId="0" applyFont="1" applyFill="1" applyBorder="1" applyAlignment="1">
      <alignment horizontal="center" vertical="top" wrapText="1"/>
    </xf>
    <xf numFmtId="0" fontId="1" fillId="4" borderId="3" xfId="0" applyFont="1" applyFill="1" applyBorder="1" applyAlignment="1">
      <alignment horizontal="center" vertical="center"/>
    </xf>
    <xf numFmtId="0" fontId="21" fillId="0" borderId="0" xfId="0" applyFont="1" applyAlignment="1">
      <alignment horizontal="center"/>
    </xf>
    <xf numFmtId="0" fontId="3" fillId="0" borderId="0" xfId="1" applyAlignment="1" applyProtection="1"/>
    <xf numFmtId="0" fontId="10" fillId="0" borderId="0" xfId="0" applyFont="1" applyBorder="1" applyAlignment="1">
      <alignment horizontal="left" vertical="top" wrapText="1"/>
    </xf>
    <xf numFmtId="0" fontId="1" fillId="7" borderId="22" xfId="0" applyFont="1" applyFill="1" applyBorder="1" applyAlignment="1">
      <alignment horizontal="left"/>
    </xf>
    <xf numFmtId="0" fontId="6" fillId="7" borderId="43" xfId="0" applyFont="1" applyFill="1" applyBorder="1" applyAlignment="1">
      <alignment horizontal="center" vertical="center"/>
    </xf>
    <xf numFmtId="0" fontId="6" fillId="7" borderId="44" xfId="0" applyFont="1" applyFill="1" applyBorder="1" applyAlignment="1">
      <alignment horizontal="center" vertical="center"/>
    </xf>
    <xf numFmtId="0" fontId="6" fillId="7" borderId="3" xfId="0" applyFont="1" applyFill="1" applyBorder="1" applyAlignment="1">
      <alignment horizontal="center" vertical="center"/>
    </xf>
    <xf numFmtId="0" fontId="1" fillId="7" borderId="43" xfId="0" applyFont="1" applyFill="1" applyBorder="1" applyAlignment="1">
      <alignment horizontal="center" vertical="center"/>
    </xf>
    <xf numFmtId="0" fontId="1" fillId="7" borderId="44" xfId="0" applyFont="1" applyFill="1" applyBorder="1" applyAlignment="1">
      <alignment horizontal="center" vertical="center"/>
    </xf>
    <xf numFmtId="0" fontId="1" fillId="7" borderId="3" xfId="0" applyFont="1" applyFill="1" applyBorder="1" applyAlignment="1">
      <alignment horizontal="center" vertical="center"/>
    </xf>
    <xf numFmtId="0" fontId="6" fillId="4" borderId="1" xfId="0" applyFont="1" applyFill="1" applyBorder="1" applyAlignment="1">
      <alignment vertical="top" wrapText="1"/>
    </xf>
    <xf numFmtId="0" fontId="6" fillId="4" borderId="1" xfId="0" applyFont="1" applyFill="1" applyBorder="1" applyAlignment="1">
      <alignment vertical="top"/>
    </xf>
    <xf numFmtId="0" fontId="1" fillId="4" borderId="45" xfId="0" applyFont="1" applyFill="1" applyBorder="1" applyAlignment="1">
      <alignment horizontal="center"/>
    </xf>
    <xf numFmtId="0" fontId="1" fillId="4" borderId="46" xfId="0" applyFont="1" applyFill="1" applyBorder="1" applyAlignment="1">
      <alignment horizontal="center"/>
    </xf>
    <xf numFmtId="0" fontId="1" fillId="4" borderId="47" xfId="0" applyFont="1" applyFill="1" applyBorder="1" applyAlignment="1">
      <alignment horizontal="center"/>
    </xf>
    <xf numFmtId="0" fontId="10" fillId="0" borderId="10" xfId="0" applyFont="1" applyBorder="1" applyAlignment="1">
      <alignment vertical="top" wrapText="1"/>
    </xf>
    <xf numFmtId="0" fontId="5" fillId="0" borderId="10" xfId="0" applyFont="1" applyBorder="1" applyAlignment="1">
      <alignment vertical="top"/>
    </xf>
    <xf numFmtId="0" fontId="1" fillId="7" borderId="2" xfId="0" applyFont="1" applyFill="1" applyBorder="1" applyAlignment="1">
      <alignment vertical="top" wrapText="1"/>
    </xf>
    <xf numFmtId="0" fontId="0" fillId="7" borderId="2" xfId="0" applyFill="1" applyBorder="1" applyAlignment="1">
      <alignment vertical="top" wrapText="1"/>
    </xf>
    <xf numFmtId="0" fontId="0" fillId="7" borderId="5" xfId="0" applyFill="1" applyBorder="1" applyAlignment="1">
      <alignment vertical="top" wrapText="1"/>
    </xf>
    <xf numFmtId="0" fontId="1" fillId="7" borderId="5" xfId="0" applyFont="1" applyFill="1" applyBorder="1" applyAlignment="1">
      <alignment horizontal="center" vertical="top" wrapText="1"/>
    </xf>
    <xf numFmtId="0" fontId="0" fillId="7" borderId="13" xfId="0" applyFill="1" applyBorder="1" applyAlignment="1">
      <alignment horizontal="center"/>
    </xf>
    <xf numFmtId="0" fontId="1" fillId="7" borderId="43" xfId="0" applyFont="1" applyFill="1" applyBorder="1" applyAlignment="1">
      <alignment horizontal="center" vertical="top" wrapText="1"/>
    </xf>
    <xf numFmtId="0" fontId="1" fillId="7" borderId="7" xfId="0" applyFont="1" applyFill="1" applyBorder="1" applyAlignment="1">
      <alignment horizontal="center" vertical="top" wrapText="1"/>
    </xf>
    <xf numFmtId="0" fontId="1" fillId="7" borderId="1" xfId="0" applyFont="1" applyFill="1" applyBorder="1" applyAlignment="1">
      <alignment horizontal="center" vertical="top" wrapText="1"/>
    </xf>
    <xf numFmtId="0" fontId="1" fillId="7" borderId="3" xfId="0" applyFont="1" applyFill="1" applyBorder="1" applyAlignment="1">
      <alignment horizontal="center" vertical="top" wrapText="1"/>
    </xf>
    <xf numFmtId="0" fontId="0" fillId="7" borderId="3" xfId="0" applyFill="1" applyBorder="1" applyAlignment="1">
      <alignment horizontal="center" vertical="top"/>
    </xf>
    <xf numFmtId="0" fontId="0" fillId="7" borderId="6" xfId="0" applyFill="1" applyBorder="1" applyAlignment="1">
      <alignment horizontal="center" vertical="top"/>
    </xf>
    <xf numFmtId="0" fontId="1" fillId="7" borderId="5" xfId="0" applyFont="1" applyFill="1" applyBorder="1" applyAlignment="1">
      <alignment horizontal="center" vertical="top"/>
    </xf>
    <xf numFmtId="0" fontId="0" fillId="7" borderId="4" xfId="0" applyFill="1" applyBorder="1" applyAlignment="1">
      <alignment horizontal="center" vertical="top"/>
    </xf>
    <xf numFmtId="0" fontId="1" fillId="7" borderId="2" xfId="0" applyFont="1" applyFill="1" applyBorder="1" applyAlignment="1">
      <alignment horizontal="center" vertical="center"/>
    </xf>
    <xf numFmtId="0" fontId="1" fillId="7" borderId="2" xfId="0" applyFont="1" applyFill="1" applyBorder="1" applyAlignment="1">
      <alignment horizontal="center" vertical="top" wrapText="1"/>
    </xf>
    <xf numFmtId="0" fontId="21" fillId="0" borderId="48" xfId="0" applyFont="1" applyBorder="1" applyAlignment="1">
      <alignment horizontal="center" vertical="center" wrapText="1"/>
    </xf>
    <xf numFmtId="0" fontId="4" fillId="0" borderId="11" xfId="0" applyFont="1" applyFill="1" applyBorder="1" applyAlignment="1" applyProtection="1">
      <alignment horizontal="left" vertical="top" wrapText="1"/>
    </xf>
    <xf numFmtId="0" fontId="4" fillId="0" borderId="30" xfId="0" applyFont="1" applyFill="1" applyBorder="1" applyAlignment="1" applyProtection="1">
      <alignment horizontal="left" vertical="top" wrapText="1"/>
    </xf>
    <xf numFmtId="0" fontId="4" fillId="0" borderId="9" xfId="0" applyFont="1" applyFill="1" applyBorder="1" applyAlignment="1" applyProtection="1">
      <alignment horizontal="left" vertical="top" wrapText="1"/>
    </xf>
    <xf numFmtId="0" fontId="10" fillId="0" borderId="11" xfId="0" applyFont="1" applyBorder="1" applyAlignment="1" applyProtection="1">
      <alignment horizontal="left" vertical="top" wrapText="1"/>
    </xf>
    <xf numFmtId="0" fontId="10" fillId="0" borderId="30" xfId="0" applyFont="1" applyBorder="1" applyAlignment="1" applyProtection="1">
      <alignment horizontal="left" vertical="top" wrapText="1"/>
    </xf>
    <xf numFmtId="0" fontId="10" fillId="0" borderId="9" xfId="0" applyFont="1" applyBorder="1" applyAlignment="1" applyProtection="1">
      <alignment horizontal="left" vertical="top" wrapText="1"/>
    </xf>
    <xf numFmtId="0" fontId="3" fillId="8" borderId="0" xfId="1" applyFill="1" applyAlignment="1" applyProtection="1"/>
    <xf numFmtId="0" fontId="1" fillId="11" borderId="11" xfId="0" applyFont="1" applyFill="1" applyBorder="1" applyAlignment="1">
      <alignment horizontal="right"/>
    </xf>
    <xf numFmtId="0" fontId="1" fillId="11" borderId="9" xfId="0" applyFont="1" applyFill="1" applyBorder="1" applyAlignment="1">
      <alignment horizontal="right"/>
    </xf>
    <xf numFmtId="0" fontId="1" fillId="8" borderId="11" xfId="0" applyFont="1" applyFill="1" applyBorder="1" applyAlignment="1" applyProtection="1">
      <alignment horizontal="left" wrapText="1"/>
    </xf>
    <xf numFmtId="0" fontId="1" fillId="8" borderId="30" xfId="0" applyFont="1" applyFill="1" applyBorder="1" applyAlignment="1" applyProtection="1">
      <alignment horizontal="left" wrapText="1"/>
    </xf>
    <xf numFmtId="0" fontId="1" fillId="8" borderId="9" xfId="0" applyFont="1" applyFill="1" applyBorder="1" applyAlignment="1" applyProtection="1">
      <alignment horizontal="left" wrapText="1"/>
    </xf>
    <xf numFmtId="0" fontId="1" fillId="11" borderId="20" xfId="0" applyFont="1" applyFill="1" applyBorder="1" applyAlignment="1">
      <alignment horizontal="right"/>
    </xf>
    <xf numFmtId="0" fontId="1" fillId="11" borderId="21" xfId="0" applyFont="1" applyFill="1" applyBorder="1" applyAlignment="1">
      <alignment horizontal="right"/>
    </xf>
    <xf numFmtId="0" fontId="21" fillId="7" borderId="20" xfId="0" applyFont="1" applyFill="1" applyBorder="1" applyAlignment="1">
      <alignment horizontal="right"/>
    </xf>
    <xf numFmtId="0" fontId="21" fillId="7" borderId="21" xfId="0" applyFont="1" applyFill="1" applyBorder="1" applyAlignment="1">
      <alignment horizontal="right"/>
    </xf>
    <xf numFmtId="0" fontId="1" fillId="7" borderId="50" xfId="0" applyFont="1" applyFill="1" applyBorder="1" applyAlignment="1">
      <alignment horizontal="center" vertical="top"/>
    </xf>
    <xf numFmtId="0" fontId="1" fillId="7" borderId="51" xfId="0" applyFont="1" applyFill="1" applyBorder="1" applyAlignment="1">
      <alignment horizontal="center" vertical="top"/>
    </xf>
    <xf numFmtId="0" fontId="1" fillId="7" borderId="52" xfId="0" applyFont="1" applyFill="1" applyBorder="1" applyAlignment="1">
      <alignment horizontal="center" vertical="top"/>
    </xf>
    <xf numFmtId="0" fontId="1" fillId="7" borderId="13" xfId="0" applyFont="1" applyFill="1" applyBorder="1" applyAlignment="1">
      <alignment horizontal="center" vertical="top"/>
    </xf>
    <xf numFmtId="0" fontId="1" fillId="7" borderId="4" xfId="0" applyFont="1" applyFill="1" applyBorder="1" applyAlignment="1">
      <alignment horizontal="center" vertical="top"/>
    </xf>
    <xf numFmtId="0" fontId="1" fillId="7" borderId="53" xfId="0" applyFont="1" applyFill="1" applyBorder="1" applyAlignment="1">
      <alignment horizontal="center" vertical="top" wrapText="1"/>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0" fontId="1" fillId="7" borderId="15" xfId="0" applyFont="1" applyFill="1" applyBorder="1" applyAlignment="1">
      <alignment horizontal="center" vertical="top" wrapText="1"/>
    </xf>
    <xf numFmtId="0" fontId="1" fillId="7" borderId="16" xfId="0" applyFont="1" applyFill="1" applyBorder="1" applyAlignment="1">
      <alignment horizontal="center" vertical="top" wrapText="1"/>
    </xf>
    <xf numFmtId="0" fontId="1" fillId="7" borderId="56" xfId="0" applyFont="1" applyFill="1" applyBorder="1" applyAlignment="1">
      <alignment horizontal="center" vertical="top" wrapText="1"/>
    </xf>
    <xf numFmtId="0" fontId="1" fillId="7" borderId="50" xfId="0" applyFont="1" applyFill="1" applyBorder="1" applyAlignment="1">
      <alignment horizontal="center" vertical="top" wrapText="1"/>
    </xf>
    <xf numFmtId="0" fontId="1" fillId="7" borderId="51" xfId="0" applyFont="1" applyFill="1" applyBorder="1" applyAlignment="1">
      <alignment horizontal="center" vertical="top" wrapText="1"/>
    </xf>
    <xf numFmtId="0" fontId="1" fillId="7" borderId="57" xfId="0" applyFont="1" applyFill="1" applyBorder="1" applyAlignment="1">
      <alignment horizontal="center" vertical="top" wrapText="1"/>
    </xf>
    <xf numFmtId="0" fontId="0" fillId="4" borderId="7" xfId="0" applyFill="1" applyBorder="1" applyAlignment="1">
      <alignment horizontal="left" vertical="top" wrapText="1"/>
    </xf>
    <xf numFmtId="0" fontId="0" fillId="4" borderId="14" xfId="0" applyFill="1" applyBorder="1" applyAlignment="1">
      <alignment horizontal="left" vertical="top" wrapText="1"/>
    </xf>
    <xf numFmtId="0" fontId="0" fillId="4" borderId="49" xfId="0" applyFill="1" applyBorder="1" applyAlignment="1">
      <alignment horizontal="left" vertical="top" wrapText="1"/>
    </xf>
    <xf numFmtId="0" fontId="10" fillId="0" borderId="12" xfId="0" applyFont="1" applyBorder="1" applyAlignment="1">
      <alignment horizontal="left"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7"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2"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1"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6"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5"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 Id="rId4"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hyperlink" Target="../../../Documents%20and%20Settings/atopdar/Local%20Settings/Temp/Temporary%20Directory%201%20for%20SIDBI.Outsourcing.RfP.Annexure.zip/Annexures/Annexure%20XIV.Response%20to%20the%20commercial%20bid.xl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B1:L48"/>
  <sheetViews>
    <sheetView tabSelected="1" view="pageBreakPreview" topLeftCell="A37" zoomScaleNormal="90" zoomScaleSheetLayoutView="100" workbookViewId="0">
      <selection activeCell="M8" sqref="M8"/>
    </sheetView>
  </sheetViews>
  <sheetFormatPr defaultRowHeight="12.75"/>
  <cols>
    <col min="4" max="4" width="9.42578125" customWidth="1"/>
    <col min="5" max="5" width="15.28515625" customWidth="1"/>
    <col min="6" max="7" width="9.140625" customWidth="1"/>
    <col min="8" max="8" width="22.7109375" style="1" customWidth="1"/>
    <col min="9" max="9" width="1.5703125" style="121" customWidth="1"/>
    <col min="10" max="10" width="17.42578125" customWidth="1"/>
    <col min="17" max="17" width="9.140625" customWidth="1"/>
  </cols>
  <sheetData>
    <row r="1" spans="2:8" ht="24.75" customHeight="1" thickBot="1">
      <c r="B1" s="248" t="s">
        <v>283</v>
      </c>
      <c r="C1" s="249"/>
      <c r="D1" s="249"/>
      <c r="E1" s="249"/>
      <c r="F1" s="249"/>
      <c r="G1" s="249"/>
      <c r="H1" s="250"/>
    </row>
    <row r="2" spans="2:8" ht="15.75" thickBot="1">
      <c r="B2" s="118" t="s">
        <v>198</v>
      </c>
      <c r="C2" s="119"/>
      <c r="D2" s="241"/>
      <c r="E2" s="242"/>
      <c r="F2" s="123"/>
      <c r="G2" s="123"/>
      <c r="H2" s="145"/>
    </row>
    <row r="3" spans="2:8" ht="45.75" customHeight="1" thickBot="1">
      <c r="B3" s="124" t="s">
        <v>199</v>
      </c>
      <c r="C3" s="125" t="s">
        <v>200</v>
      </c>
      <c r="D3" s="239" t="s">
        <v>284</v>
      </c>
      <c r="E3" s="239"/>
      <c r="F3" s="239" t="s">
        <v>285</v>
      </c>
      <c r="G3" s="239"/>
      <c r="H3" s="126" t="s">
        <v>286</v>
      </c>
    </row>
    <row r="4" spans="2:8">
      <c r="B4" s="245" t="s">
        <v>201</v>
      </c>
      <c r="C4" s="120" t="s">
        <v>202</v>
      </c>
      <c r="D4" s="240">
        <f>+'1_Managed Services'!H6</f>
        <v>0</v>
      </c>
      <c r="E4" s="240"/>
      <c r="F4" s="240">
        <f>+'2_AMC Cost for DC &amp; DR'!G30</f>
        <v>0</v>
      </c>
      <c r="G4" s="240"/>
      <c r="H4" s="146">
        <f t="shared" ref="H4:H29" si="0">+D4+F4</f>
        <v>0</v>
      </c>
    </row>
    <row r="5" spans="2:8">
      <c r="B5" s="244"/>
      <c r="C5" s="101" t="s">
        <v>203</v>
      </c>
      <c r="D5" s="237">
        <f>+'1_Managed Services'!H7</f>
        <v>0</v>
      </c>
      <c r="E5" s="237"/>
      <c r="F5" s="237">
        <f>+'2_AMC Cost for DC &amp; DR'!H30</f>
        <v>0</v>
      </c>
      <c r="G5" s="237"/>
      <c r="H5" s="147">
        <f t="shared" si="0"/>
        <v>0</v>
      </c>
    </row>
    <row r="6" spans="2:8">
      <c r="B6" s="244"/>
      <c r="C6" s="101" t="s">
        <v>204</v>
      </c>
      <c r="D6" s="237">
        <f>+'1_Managed Services'!H8</f>
        <v>0</v>
      </c>
      <c r="E6" s="237"/>
      <c r="F6" s="237">
        <f>+'2_AMC Cost for DC &amp; DR'!I30</f>
        <v>0</v>
      </c>
      <c r="G6" s="237"/>
      <c r="H6" s="147">
        <f t="shared" si="0"/>
        <v>0</v>
      </c>
    </row>
    <row r="7" spans="2:8">
      <c r="B7" s="244"/>
      <c r="C7" s="101" t="s">
        <v>205</v>
      </c>
      <c r="D7" s="237">
        <f>+'1_Managed Services'!H9</f>
        <v>0</v>
      </c>
      <c r="E7" s="237"/>
      <c r="F7" s="237">
        <f>+'2_AMC Cost for DC &amp; DR'!J30</f>
        <v>0</v>
      </c>
      <c r="G7" s="237"/>
      <c r="H7" s="147">
        <f t="shared" si="0"/>
        <v>0</v>
      </c>
    </row>
    <row r="8" spans="2:8" ht="15">
      <c r="B8" s="246" t="s">
        <v>0</v>
      </c>
      <c r="C8" s="247"/>
      <c r="D8" s="238">
        <f>+'1_Managed Services'!H10</f>
        <v>0</v>
      </c>
      <c r="E8" s="238"/>
      <c r="F8" s="238">
        <f>+'2_AMC Cost for DC &amp; DR'!K30</f>
        <v>0</v>
      </c>
      <c r="G8" s="238"/>
      <c r="H8" s="148">
        <f>+D8+F8</f>
        <v>0</v>
      </c>
    </row>
    <row r="9" spans="2:8">
      <c r="B9" s="244" t="s">
        <v>206</v>
      </c>
      <c r="C9" s="101" t="s">
        <v>202</v>
      </c>
      <c r="D9" s="237">
        <f>+'1_Managed Services'!H11</f>
        <v>0</v>
      </c>
      <c r="E9" s="237"/>
      <c r="F9" s="237">
        <f>+'2_AMC Cost for DC &amp; DR'!L30</f>
        <v>0</v>
      </c>
      <c r="G9" s="237"/>
      <c r="H9" s="147">
        <f t="shared" si="0"/>
        <v>0</v>
      </c>
    </row>
    <row r="10" spans="2:8">
      <c r="B10" s="244"/>
      <c r="C10" s="101" t="s">
        <v>203</v>
      </c>
      <c r="D10" s="237">
        <f>+'1_Managed Services'!H12</f>
        <v>0</v>
      </c>
      <c r="E10" s="237"/>
      <c r="F10" s="237">
        <f>+'2_AMC Cost for DC &amp; DR'!M30</f>
        <v>0</v>
      </c>
      <c r="G10" s="237"/>
      <c r="H10" s="147">
        <f t="shared" si="0"/>
        <v>0</v>
      </c>
    </row>
    <row r="11" spans="2:8">
      <c r="B11" s="244"/>
      <c r="C11" s="101" t="s">
        <v>204</v>
      </c>
      <c r="D11" s="237">
        <f>+'1_Managed Services'!H13</f>
        <v>0</v>
      </c>
      <c r="E11" s="237"/>
      <c r="F11" s="237">
        <f>+'2_AMC Cost for DC &amp; DR'!N30</f>
        <v>0</v>
      </c>
      <c r="G11" s="237"/>
      <c r="H11" s="147">
        <f t="shared" si="0"/>
        <v>0</v>
      </c>
    </row>
    <row r="12" spans="2:8">
      <c r="B12" s="244"/>
      <c r="C12" s="101" t="s">
        <v>205</v>
      </c>
      <c r="D12" s="237">
        <f>+'1_Managed Services'!H14</f>
        <v>0</v>
      </c>
      <c r="E12" s="237"/>
      <c r="F12" s="237">
        <f>+'2_AMC Cost for DC &amp; DR'!O30</f>
        <v>0</v>
      </c>
      <c r="G12" s="237"/>
      <c r="H12" s="147">
        <f t="shared" si="0"/>
        <v>0</v>
      </c>
    </row>
    <row r="13" spans="2:8" ht="15">
      <c r="B13" s="246" t="s">
        <v>0</v>
      </c>
      <c r="C13" s="247"/>
      <c r="D13" s="238">
        <f>+'1_Managed Services'!H15</f>
        <v>0</v>
      </c>
      <c r="E13" s="238"/>
      <c r="F13" s="238">
        <f>+'2_AMC Cost for DC &amp; DR'!P30</f>
        <v>0</v>
      </c>
      <c r="G13" s="238"/>
      <c r="H13" s="148">
        <f t="shared" si="0"/>
        <v>0</v>
      </c>
    </row>
    <row r="14" spans="2:8">
      <c r="B14" s="244" t="s">
        <v>207</v>
      </c>
      <c r="C14" s="101" t="s">
        <v>202</v>
      </c>
      <c r="D14" s="237">
        <f>+'1_Managed Services'!H16</f>
        <v>0</v>
      </c>
      <c r="E14" s="237"/>
      <c r="F14" s="237">
        <f>+'2_AMC Cost for DC &amp; DR'!Q30</f>
        <v>0</v>
      </c>
      <c r="G14" s="237"/>
      <c r="H14" s="147">
        <f t="shared" si="0"/>
        <v>0</v>
      </c>
    </row>
    <row r="15" spans="2:8">
      <c r="B15" s="244"/>
      <c r="C15" s="101" t="s">
        <v>203</v>
      </c>
      <c r="D15" s="237">
        <f>+'1_Managed Services'!H17</f>
        <v>0</v>
      </c>
      <c r="E15" s="237"/>
      <c r="F15" s="237">
        <f>+'2_AMC Cost for DC &amp; DR'!R30</f>
        <v>0</v>
      </c>
      <c r="G15" s="237"/>
      <c r="H15" s="147">
        <f t="shared" si="0"/>
        <v>0</v>
      </c>
    </row>
    <row r="16" spans="2:8">
      <c r="B16" s="244"/>
      <c r="C16" s="101" t="s">
        <v>204</v>
      </c>
      <c r="D16" s="237">
        <f>+'1_Managed Services'!H18</f>
        <v>0</v>
      </c>
      <c r="E16" s="237"/>
      <c r="F16" s="237">
        <f>+'2_AMC Cost for DC &amp; DR'!S30</f>
        <v>0</v>
      </c>
      <c r="G16" s="237"/>
      <c r="H16" s="147">
        <f t="shared" si="0"/>
        <v>0</v>
      </c>
    </row>
    <row r="17" spans="2:9">
      <c r="B17" s="244"/>
      <c r="C17" s="101" t="s">
        <v>205</v>
      </c>
      <c r="D17" s="237">
        <f>+'1_Managed Services'!H19</f>
        <v>0</v>
      </c>
      <c r="E17" s="237"/>
      <c r="F17" s="237">
        <f>+'2_AMC Cost for DC &amp; DR'!T30</f>
        <v>0</v>
      </c>
      <c r="G17" s="237"/>
      <c r="H17" s="147">
        <f t="shared" si="0"/>
        <v>0</v>
      </c>
    </row>
    <row r="18" spans="2:9" ht="15">
      <c r="B18" s="246" t="s">
        <v>0</v>
      </c>
      <c r="C18" s="247"/>
      <c r="D18" s="238">
        <f>+'1_Managed Services'!H20</f>
        <v>0</v>
      </c>
      <c r="E18" s="238"/>
      <c r="F18" s="238">
        <f>+'2_AMC Cost for DC &amp; DR'!U30</f>
        <v>0</v>
      </c>
      <c r="G18" s="238"/>
      <c r="H18" s="148">
        <f t="shared" si="0"/>
        <v>0</v>
      </c>
    </row>
    <row r="19" spans="2:9">
      <c r="B19" s="244" t="s">
        <v>208</v>
      </c>
      <c r="C19" s="101" t="s">
        <v>202</v>
      </c>
      <c r="D19" s="237">
        <f>+'1_Managed Services'!H21</f>
        <v>0</v>
      </c>
      <c r="E19" s="237"/>
      <c r="F19" s="237">
        <f>+'2_AMC Cost for DC &amp; DR'!V30</f>
        <v>0</v>
      </c>
      <c r="G19" s="237"/>
      <c r="H19" s="147">
        <f t="shared" si="0"/>
        <v>0</v>
      </c>
    </row>
    <row r="20" spans="2:9">
      <c r="B20" s="244"/>
      <c r="C20" s="101" t="s">
        <v>203</v>
      </c>
      <c r="D20" s="237">
        <f>+'1_Managed Services'!H22</f>
        <v>0</v>
      </c>
      <c r="E20" s="237"/>
      <c r="F20" s="237">
        <f>+'2_AMC Cost for DC &amp; DR'!W30</f>
        <v>0</v>
      </c>
      <c r="G20" s="237"/>
      <c r="H20" s="147">
        <f t="shared" si="0"/>
        <v>0</v>
      </c>
    </row>
    <row r="21" spans="2:9">
      <c r="B21" s="244"/>
      <c r="C21" s="101" t="s">
        <v>204</v>
      </c>
      <c r="D21" s="237">
        <f>+'1_Managed Services'!H23</f>
        <v>0</v>
      </c>
      <c r="E21" s="237"/>
      <c r="F21" s="237">
        <f>+'2_AMC Cost for DC &amp; DR'!X30</f>
        <v>0</v>
      </c>
      <c r="G21" s="237"/>
      <c r="H21" s="147">
        <f t="shared" si="0"/>
        <v>0</v>
      </c>
    </row>
    <row r="22" spans="2:9">
      <c r="B22" s="244"/>
      <c r="C22" s="101" t="s">
        <v>205</v>
      </c>
      <c r="D22" s="237">
        <f>+'1_Managed Services'!H24</f>
        <v>0</v>
      </c>
      <c r="E22" s="237"/>
      <c r="F22" s="237">
        <f>+'2_AMC Cost for DC &amp; DR'!Y30</f>
        <v>0</v>
      </c>
      <c r="G22" s="237"/>
      <c r="H22" s="147">
        <f t="shared" si="0"/>
        <v>0</v>
      </c>
    </row>
    <row r="23" spans="2:9" ht="15">
      <c r="B23" s="246" t="s">
        <v>0</v>
      </c>
      <c r="C23" s="247"/>
      <c r="D23" s="238">
        <f>+'1_Managed Services'!H25</f>
        <v>0</v>
      </c>
      <c r="E23" s="238"/>
      <c r="F23" s="238">
        <f>+'2_AMC Cost for DC &amp; DR'!Z30</f>
        <v>0</v>
      </c>
      <c r="G23" s="238"/>
      <c r="H23" s="148">
        <f t="shared" si="0"/>
        <v>0</v>
      </c>
    </row>
    <row r="24" spans="2:9">
      <c r="B24" s="244" t="s">
        <v>209</v>
      </c>
      <c r="C24" s="101" t="s">
        <v>202</v>
      </c>
      <c r="D24" s="237">
        <f>+'1_Managed Services'!H26</f>
        <v>0</v>
      </c>
      <c r="E24" s="237"/>
      <c r="F24" s="237">
        <f>+'2_AMC Cost for DC &amp; DR'!AA30</f>
        <v>0</v>
      </c>
      <c r="G24" s="237"/>
      <c r="H24" s="147">
        <f t="shared" si="0"/>
        <v>0</v>
      </c>
    </row>
    <row r="25" spans="2:9">
      <c r="B25" s="244"/>
      <c r="C25" s="101" t="s">
        <v>203</v>
      </c>
      <c r="D25" s="237">
        <f>+'1_Managed Services'!H27</f>
        <v>0</v>
      </c>
      <c r="E25" s="237"/>
      <c r="F25" s="237">
        <f>+'2_AMC Cost for DC &amp; DR'!AB30</f>
        <v>0</v>
      </c>
      <c r="G25" s="237"/>
      <c r="H25" s="147">
        <f t="shared" si="0"/>
        <v>0</v>
      </c>
    </row>
    <row r="26" spans="2:9">
      <c r="B26" s="244"/>
      <c r="C26" s="101" t="s">
        <v>204</v>
      </c>
      <c r="D26" s="237">
        <f>+'1_Managed Services'!H28</f>
        <v>0</v>
      </c>
      <c r="E26" s="237"/>
      <c r="F26" s="237">
        <f>+'2_AMC Cost for DC &amp; DR'!AC30</f>
        <v>0</v>
      </c>
      <c r="G26" s="237"/>
      <c r="H26" s="147">
        <f t="shared" si="0"/>
        <v>0</v>
      </c>
    </row>
    <row r="27" spans="2:9">
      <c r="B27" s="244"/>
      <c r="C27" s="101" t="s">
        <v>205</v>
      </c>
      <c r="D27" s="237">
        <f>+'1_Managed Services'!H29</f>
        <v>0</v>
      </c>
      <c r="E27" s="237"/>
      <c r="F27" s="237">
        <f>+'2_AMC Cost for DC &amp; DR'!AD30</f>
        <v>0</v>
      </c>
      <c r="G27" s="237"/>
      <c r="H27" s="147">
        <f t="shared" si="0"/>
        <v>0</v>
      </c>
    </row>
    <row r="28" spans="2:9" ht="15">
      <c r="B28" s="246" t="s">
        <v>0</v>
      </c>
      <c r="C28" s="247"/>
      <c r="D28" s="238">
        <f>+'1_Managed Services'!H30</f>
        <v>0</v>
      </c>
      <c r="E28" s="238"/>
      <c r="F28" s="238">
        <f>+'2_AMC Cost for DC &amp; DR'!AE38</f>
        <v>0</v>
      </c>
      <c r="G28" s="238"/>
      <c r="H28" s="148">
        <f t="shared" si="0"/>
        <v>0</v>
      </c>
    </row>
    <row r="29" spans="2:9" ht="15.75" thickBot="1">
      <c r="B29" s="258" t="s">
        <v>41</v>
      </c>
      <c r="C29" s="259"/>
      <c r="D29" s="243">
        <f>+D28+D23+D18+D13+D8</f>
        <v>0</v>
      </c>
      <c r="E29" s="243"/>
      <c r="F29" s="243">
        <f>+F28+F23+F18+F13+F8</f>
        <v>0</v>
      </c>
      <c r="G29" s="243"/>
      <c r="H29" s="149">
        <f t="shared" si="0"/>
        <v>0</v>
      </c>
    </row>
    <row r="30" spans="2:9">
      <c r="B30" s="261" t="s">
        <v>247</v>
      </c>
      <c r="C30" s="262"/>
      <c r="D30" s="106">
        <v>0</v>
      </c>
      <c r="E30" s="107">
        <f>+D29*D30</f>
        <v>0</v>
      </c>
      <c r="F30" s="106">
        <v>0</v>
      </c>
      <c r="G30" s="107">
        <f>+F29*F30</f>
        <v>0</v>
      </c>
      <c r="H30" s="150">
        <f>+E30+G30</f>
        <v>0</v>
      </c>
    </row>
    <row r="31" spans="2:9">
      <c r="B31" s="263" t="s">
        <v>248</v>
      </c>
      <c r="C31" s="264"/>
      <c r="D31" s="105">
        <v>0</v>
      </c>
      <c r="E31" s="104">
        <f>+D29*D31</f>
        <v>0</v>
      </c>
      <c r="F31" s="105">
        <v>0</v>
      </c>
      <c r="G31" s="104">
        <f>+F29*F31</f>
        <v>0</v>
      </c>
      <c r="H31" s="151">
        <f t="shared" ref="H31:H36" si="1">+E31+G31</f>
        <v>0</v>
      </c>
    </row>
    <row r="32" spans="2:9">
      <c r="B32" s="265" t="s">
        <v>249</v>
      </c>
      <c r="C32" s="266"/>
      <c r="D32" s="103">
        <v>0</v>
      </c>
      <c r="E32" s="104">
        <f>+D30*D32</f>
        <v>0</v>
      </c>
      <c r="F32" s="103">
        <v>0</v>
      </c>
      <c r="G32" s="104">
        <f>+F30*F32</f>
        <v>0</v>
      </c>
      <c r="H32" s="151">
        <f t="shared" si="1"/>
        <v>0</v>
      </c>
      <c r="I32" s="122"/>
    </row>
    <row r="33" spans="2:12">
      <c r="B33" s="263" t="s">
        <v>252</v>
      </c>
      <c r="C33" s="264"/>
      <c r="D33" s="105">
        <v>0</v>
      </c>
      <c r="E33" s="104">
        <f>+E32*D33</f>
        <v>0</v>
      </c>
      <c r="F33" s="105">
        <v>0</v>
      </c>
      <c r="G33" s="104">
        <f>+G32*F33</f>
        <v>0</v>
      </c>
      <c r="H33" s="151">
        <f t="shared" si="1"/>
        <v>0</v>
      </c>
    </row>
    <row r="34" spans="2:12">
      <c r="B34" s="265" t="s">
        <v>253</v>
      </c>
      <c r="C34" s="266"/>
      <c r="D34" s="103">
        <v>0</v>
      </c>
      <c r="E34" s="104">
        <f>+E32*D34</f>
        <v>0</v>
      </c>
      <c r="F34" s="103">
        <v>0</v>
      </c>
      <c r="G34" s="104">
        <f>+G32*F34</f>
        <v>0</v>
      </c>
      <c r="H34" s="151">
        <f t="shared" si="1"/>
        <v>0</v>
      </c>
      <c r="I34" s="122"/>
    </row>
    <row r="35" spans="2:12">
      <c r="B35" s="263" t="s">
        <v>250</v>
      </c>
      <c r="C35" s="264"/>
      <c r="D35" s="105">
        <v>0</v>
      </c>
      <c r="E35" s="104">
        <v>0</v>
      </c>
      <c r="F35" s="105">
        <v>0</v>
      </c>
      <c r="G35" s="104">
        <v>0</v>
      </c>
      <c r="H35" s="151">
        <f t="shared" si="1"/>
        <v>0</v>
      </c>
    </row>
    <row r="36" spans="2:12">
      <c r="B36" s="108" t="s">
        <v>259</v>
      </c>
      <c r="C36" s="102"/>
      <c r="D36" s="103">
        <v>0</v>
      </c>
      <c r="E36" s="104">
        <v>0</v>
      </c>
      <c r="F36" s="103">
        <v>0</v>
      </c>
      <c r="G36" s="104">
        <v>0</v>
      </c>
      <c r="H36" s="151">
        <f t="shared" si="1"/>
        <v>0</v>
      </c>
    </row>
    <row r="37" spans="2:12" ht="15.75" thickBot="1">
      <c r="B37" s="270" t="s">
        <v>251</v>
      </c>
      <c r="C37" s="271"/>
      <c r="D37" s="109"/>
      <c r="E37" s="110">
        <f>SUM(E30:E36)</f>
        <v>0</v>
      </c>
      <c r="F37" s="109"/>
      <c r="G37" s="110">
        <f>SUM(G30:G36)</f>
        <v>0</v>
      </c>
      <c r="H37" s="152">
        <f>+E37+G37</f>
        <v>0</v>
      </c>
    </row>
    <row r="38" spans="2:12" s="132" customFormat="1" ht="18.75" customHeight="1">
      <c r="B38" s="260" t="s">
        <v>162</v>
      </c>
      <c r="C38" s="260"/>
      <c r="D38" s="260"/>
      <c r="E38" s="260"/>
      <c r="F38" s="260"/>
      <c r="G38" s="260"/>
      <c r="H38" s="260"/>
      <c r="I38" s="131"/>
      <c r="J38"/>
      <c r="K38"/>
      <c r="L38"/>
    </row>
    <row r="39" spans="2:12" ht="30.75" customHeight="1">
      <c r="B39" s="267" t="s">
        <v>323</v>
      </c>
      <c r="C39" s="268"/>
      <c r="D39" s="268"/>
      <c r="E39" s="268"/>
      <c r="F39" s="268"/>
      <c r="G39" s="269"/>
      <c r="H39" s="153">
        <f>+H29+H37</f>
        <v>0</v>
      </c>
    </row>
    <row r="40" spans="2:12" s="132" customFormat="1" ht="30.75" customHeight="1" thickBot="1">
      <c r="B40" s="252" t="s">
        <v>324</v>
      </c>
      <c r="C40" s="253"/>
      <c r="D40" s="253"/>
      <c r="E40" s="253"/>
      <c r="F40" s="253"/>
      <c r="G40" s="254"/>
      <c r="H40" s="154">
        <f>+'3_Contracted Rate Chart'!E33</f>
        <v>0</v>
      </c>
      <c r="I40" s="131"/>
      <c r="J40"/>
      <c r="K40"/>
      <c r="L40"/>
    </row>
    <row r="41" spans="2:12" s="132" customFormat="1" ht="18.75" customHeight="1" thickBot="1">
      <c r="B41" s="234" t="s">
        <v>309</v>
      </c>
      <c r="C41" s="235"/>
      <c r="D41" s="235"/>
      <c r="E41" s="236"/>
      <c r="F41" s="157" t="s">
        <v>308</v>
      </c>
      <c r="G41" s="156"/>
      <c r="H41" s="155">
        <v>0</v>
      </c>
      <c r="I41" s="131"/>
      <c r="J41"/>
      <c r="K41"/>
      <c r="L41"/>
    </row>
    <row r="42" spans="2:12" s="132" customFormat="1" ht="18.75" customHeight="1" thickBot="1">
      <c r="B42" s="234" t="s">
        <v>322</v>
      </c>
      <c r="C42" s="235"/>
      <c r="D42" s="235"/>
      <c r="E42" s="236"/>
      <c r="F42" s="157" t="s">
        <v>308</v>
      </c>
      <c r="G42" s="156"/>
      <c r="H42" s="155">
        <v>0</v>
      </c>
      <c r="I42" s="131"/>
      <c r="J42"/>
      <c r="K42"/>
      <c r="L42"/>
    </row>
    <row r="43" spans="2:12" s="132" customFormat="1" ht="18.75" customHeight="1" thickBot="1">
      <c r="B43" s="234" t="s">
        <v>325</v>
      </c>
      <c r="C43" s="235"/>
      <c r="D43" s="235"/>
      <c r="E43" s="236"/>
      <c r="F43" s="157" t="s">
        <v>308</v>
      </c>
      <c r="G43" s="156"/>
      <c r="H43" s="155">
        <v>0</v>
      </c>
      <c r="I43" s="131"/>
      <c r="J43"/>
      <c r="K43"/>
      <c r="L43"/>
    </row>
    <row r="44" spans="2:12" s="132" customFormat="1" ht="18.75" customHeight="1" thickBot="1">
      <c r="B44" s="234" t="s">
        <v>326</v>
      </c>
      <c r="C44" s="235"/>
      <c r="D44" s="235"/>
      <c r="E44" s="236"/>
      <c r="F44" s="157" t="s">
        <v>308</v>
      </c>
      <c r="G44" s="156"/>
      <c r="H44" s="155">
        <v>0</v>
      </c>
      <c r="I44" s="131"/>
      <c r="J44"/>
      <c r="K44"/>
      <c r="L44"/>
    </row>
    <row r="45" spans="2:12" ht="27" customHeight="1" thickBot="1">
      <c r="B45" s="255" t="s">
        <v>327</v>
      </c>
      <c r="C45" s="256"/>
      <c r="D45" s="256"/>
      <c r="E45" s="256"/>
      <c r="F45" s="256"/>
      <c r="G45" s="257"/>
      <c r="H45" s="158">
        <f>SUM(H39:H44)</f>
        <v>0</v>
      </c>
    </row>
    <row r="47" spans="2:12" ht="54.75" customHeight="1">
      <c r="B47" s="251" t="s">
        <v>287</v>
      </c>
      <c r="C47" s="251"/>
      <c r="D47" s="251"/>
      <c r="E47" s="251"/>
      <c r="F47" s="251"/>
      <c r="G47" s="251"/>
      <c r="H47" s="251"/>
    </row>
    <row r="48" spans="2:12" ht="40.5" customHeight="1">
      <c r="B48" s="251" t="s">
        <v>210</v>
      </c>
      <c r="C48" s="251"/>
      <c r="D48" s="251"/>
      <c r="E48" s="251"/>
      <c r="F48" s="251"/>
      <c r="G48" s="251"/>
      <c r="H48" s="251"/>
    </row>
  </sheetData>
  <mergeCells count="84">
    <mergeCell ref="B43:E43"/>
    <mergeCell ref="B41:E41"/>
    <mergeCell ref="B30:C30"/>
    <mergeCell ref="B31:C31"/>
    <mergeCell ref="B33:C33"/>
    <mergeCell ref="B35:C35"/>
    <mergeCell ref="B32:C32"/>
    <mergeCell ref="B34:C34"/>
    <mergeCell ref="B39:G39"/>
    <mergeCell ref="B37:C37"/>
    <mergeCell ref="B42:E42"/>
    <mergeCell ref="B1:H1"/>
    <mergeCell ref="B47:H47"/>
    <mergeCell ref="B48:H48"/>
    <mergeCell ref="B40:G40"/>
    <mergeCell ref="B45:G45"/>
    <mergeCell ref="B28:C28"/>
    <mergeCell ref="B29:C29"/>
    <mergeCell ref="B38:H38"/>
    <mergeCell ref="D28:E28"/>
    <mergeCell ref="D29:E29"/>
    <mergeCell ref="B13:C13"/>
    <mergeCell ref="B14:B17"/>
    <mergeCell ref="B18:C18"/>
    <mergeCell ref="B19:B22"/>
    <mergeCell ref="B23:C23"/>
    <mergeCell ref="B24:B27"/>
    <mergeCell ref="D20:E20"/>
    <mergeCell ref="D18:E18"/>
    <mergeCell ref="B9:B12"/>
    <mergeCell ref="D4:E4"/>
    <mergeCell ref="D5:E5"/>
    <mergeCell ref="D6:E6"/>
    <mergeCell ref="D7:E7"/>
    <mergeCell ref="D9:E9"/>
    <mergeCell ref="D10:E10"/>
    <mergeCell ref="D11:E11"/>
    <mergeCell ref="D12:E12"/>
    <mergeCell ref="D8:E8"/>
    <mergeCell ref="B4:B7"/>
    <mergeCell ref="B8:C8"/>
    <mergeCell ref="D2:E2"/>
    <mergeCell ref="F29:G29"/>
    <mergeCell ref="F19:G19"/>
    <mergeCell ref="F20:G20"/>
    <mergeCell ref="F21:G21"/>
    <mergeCell ref="F22:G22"/>
    <mergeCell ref="F23:G23"/>
    <mergeCell ref="F24:G24"/>
    <mergeCell ref="F11:G11"/>
    <mergeCell ref="F12:G12"/>
    <mergeCell ref="F26:G26"/>
    <mergeCell ref="F25:G25"/>
    <mergeCell ref="F17:G17"/>
    <mergeCell ref="F18:G18"/>
    <mergeCell ref="D24:E24"/>
    <mergeCell ref="D25:E25"/>
    <mergeCell ref="F3:G3"/>
    <mergeCell ref="D3:E3"/>
    <mergeCell ref="F13:G13"/>
    <mergeCell ref="F14:G14"/>
    <mergeCell ref="F15:G15"/>
    <mergeCell ref="D13:E13"/>
    <mergeCell ref="D15:E15"/>
    <mergeCell ref="F4:G4"/>
    <mergeCell ref="F5:G5"/>
    <mergeCell ref="F6:G6"/>
    <mergeCell ref="D14:E14"/>
    <mergeCell ref="B44:E44"/>
    <mergeCell ref="F16:G16"/>
    <mergeCell ref="F7:G7"/>
    <mergeCell ref="F8:G8"/>
    <mergeCell ref="F9:G9"/>
    <mergeCell ref="F10:G10"/>
    <mergeCell ref="F27:G27"/>
    <mergeCell ref="F28:G28"/>
    <mergeCell ref="D27:E27"/>
    <mergeCell ref="D23:E23"/>
    <mergeCell ref="D26:E26"/>
    <mergeCell ref="D16:E16"/>
    <mergeCell ref="D21:E21"/>
    <mergeCell ref="D22:E22"/>
    <mergeCell ref="D17:E17"/>
    <mergeCell ref="D19:E19"/>
  </mergeCells>
  <hyperlinks>
    <hyperlink ref="B38:H38" location="'Contracted Rate Chart'!A1" display="Contract rate chart for optional services"/>
  </hyperlinks>
  <pageMargins left="0.70866141732283505" right="0.70866141732283505" top="0.74803149606299202" bottom="0.74803149606299202" header="0.31496062992126" footer="0.31496062992126"/>
  <pageSetup paperSize="9" scale="89" orientation="portrait" r:id="rId1"/>
  <headerFooter>
    <oddHeader xml:space="preserve">&amp;CData Centre &amp; DR Site Infrastructure Managed Services </oddHeader>
    <oddFooter>&amp;LRfP No. 400/2016/1137/BYO/ITV dated January 19, 2016&amp;R&amp;A</oddFooter>
  </headerFooter>
</worksheet>
</file>

<file path=xl/worksheets/sheet2.xml><?xml version="1.0" encoding="utf-8"?>
<worksheet xmlns="http://schemas.openxmlformats.org/spreadsheetml/2006/main" xmlns:r="http://schemas.openxmlformats.org/officeDocument/2006/relationships">
  <sheetPr>
    <pageSetUpPr fitToPage="1"/>
  </sheetPr>
  <dimension ref="B1:I37"/>
  <sheetViews>
    <sheetView tabSelected="1" view="pageBreakPreview" zoomScaleNormal="80" zoomScaleSheetLayoutView="100" workbookViewId="0">
      <selection activeCell="M8" sqref="M8"/>
    </sheetView>
  </sheetViews>
  <sheetFormatPr defaultRowHeight="12.75"/>
  <cols>
    <col min="4" max="4" width="20.42578125" customWidth="1"/>
    <col min="5" max="5" width="19.5703125" customWidth="1"/>
    <col min="6" max="6" width="16.85546875" customWidth="1"/>
    <col min="7" max="7" width="19.28515625" customWidth="1"/>
    <col min="8" max="8" width="17.7109375" customWidth="1"/>
    <col min="9" max="9" width="2.85546875" hidden="1" customWidth="1"/>
    <col min="10" max="10" width="58.140625" customWidth="1"/>
  </cols>
  <sheetData>
    <row r="1" spans="2:8" ht="13.5" thickBot="1"/>
    <row r="2" spans="2:8" ht="15.75" thickBot="1">
      <c r="B2" s="202" t="s">
        <v>198</v>
      </c>
      <c r="C2" s="203"/>
    </row>
    <row r="3" spans="2:8" ht="19.5" customHeight="1" thickBot="1">
      <c r="B3" s="279" t="s">
        <v>321</v>
      </c>
      <c r="C3" s="280"/>
      <c r="D3" s="280"/>
      <c r="E3" s="280"/>
      <c r="F3" s="280"/>
      <c r="G3" s="280"/>
      <c r="H3" s="281"/>
    </row>
    <row r="4" spans="2:8" ht="12.75" customHeight="1">
      <c r="B4" s="287" t="s">
        <v>199</v>
      </c>
      <c r="C4" s="287" t="s">
        <v>200</v>
      </c>
      <c r="D4" s="289" t="s">
        <v>277</v>
      </c>
      <c r="E4" s="274" t="s">
        <v>278</v>
      </c>
      <c r="F4" s="274" t="s">
        <v>279</v>
      </c>
      <c r="G4" s="274" t="s">
        <v>280</v>
      </c>
      <c r="H4" s="274" t="s">
        <v>281</v>
      </c>
    </row>
    <row r="5" spans="2:8" ht="20.25" customHeight="1">
      <c r="B5" s="288"/>
      <c r="C5" s="288"/>
      <c r="D5" s="274"/>
      <c r="E5" s="275"/>
      <c r="F5" s="275"/>
      <c r="G5" s="275"/>
      <c r="H5" s="275"/>
    </row>
    <row r="6" spans="2:8">
      <c r="B6" s="276" t="s">
        <v>201</v>
      </c>
      <c r="C6" s="44" t="s">
        <v>202</v>
      </c>
      <c r="D6" s="44"/>
      <c r="E6" s="44"/>
      <c r="F6" s="44"/>
      <c r="G6" s="44"/>
      <c r="H6" s="44"/>
    </row>
    <row r="7" spans="2:8">
      <c r="B7" s="277"/>
      <c r="C7" s="44" t="s">
        <v>203</v>
      </c>
      <c r="D7" s="44"/>
      <c r="E7" s="44"/>
      <c r="F7" s="44"/>
      <c r="G7" s="44"/>
      <c r="H7" s="44"/>
    </row>
    <row r="8" spans="2:8">
      <c r="B8" s="277"/>
      <c r="C8" s="44" t="s">
        <v>204</v>
      </c>
      <c r="D8" s="44"/>
      <c r="E8" s="44"/>
      <c r="F8" s="44"/>
      <c r="G8" s="44"/>
      <c r="H8" s="44"/>
    </row>
    <row r="9" spans="2:8">
      <c r="B9" s="278"/>
      <c r="C9" s="44" t="s">
        <v>205</v>
      </c>
      <c r="D9" s="44"/>
      <c r="E9" s="44"/>
      <c r="F9" s="44"/>
      <c r="G9" s="44"/>
      <c r="H9" s="44"/>
    </row>
    <row r="10" spans="2:8" ht="15">
      <c r="B10" s="272" t="s">
        <v>271</v>
      </c>
      <c r="C10" s="273"/>
      <c r="D10" s="71"/>
      <c r="E10" s="71"/>
      <c r="F10" s="71"/>
      <c r="G10" s="71"/>
      <c r="H10" s="71"/>
    </row>
    <row r="11" spans="2:8">
      <c r="B11" s="276" t="s">
        <v>206</v>
      </c>
      <c r="C11" s="44" t="s">
        <v>202</v>
      </c>
      <c r="D11" s="44"/>
      <c r="E11" s="44"/>
      <c r="F11" s="44"/>
      <c r="G11" s="44"/>
      <c r="H11" s="44"/>
    </row>
    <row r="12" spans="2:8">
      <c r="B12" s="277"/>
      <c r="C12" s="44" t="s">
        <v>203</v>
      </c>
      <c r="D12" s="44"/>
      <c r="E12" s="44"/>
      <c r="F12" s="44"/>
      <c r="G12" s="44"/>
      <c r="H12" s="44"/>
    </row>
    <row r="13" spans="2:8">
      <c r="B13" s="277"/>
      <c r="C13" s="44" t="s">
        <v>204</v>
      </c>
      <c r="D13" s="44"/>
      <c r="E13" s="44"/>
      <c r="F13" s="44"/>
      <c r="G13" s="44"/>
      <c r="H13" s="44"/>
    </row>
    <row r="14" spans="2:8">
      <c r="B14" s="278"/>
      <c r="C14" s="44" t="s">
        <v>205</v>
      </c>
      <c r="D14" s="44"/>
      <c r="E14" s="44"/>
      <c r="F14" s="44"/>
      <c r="G14" s="44"/>
      <c r="H14" s="44"/>
    </row>
    <row r="15" spans="2:8" ht="15">
      <c r="B15" s="272" t="s">
        <v>272</v>
      </c>
      <c r="C15" s="273"/>
      <c r="D15" s="71"/>
      <c r="E15" s="71"/>
      <c r="F15" s="71"/>
      <c r="G15" s="71"/>
      <c r="H15" s="71"/>
    </row>
    <row r="16" spans="2:8">
      <c r="B16" s="276" t="s">
        <v>207</v>
      </c>
      <c r="C16" s="44" t="s">
        <v>202</v>
      </c>
      <c r="D16" s="44"/>
      <c r="E16" s="44"/>
      <c r="F16" s="44"/>
      <c r="G16" s="44"/>
      <c r="H16" s="44"/>
    </row>
    <row r="17" spans="2:8">
      <c r="B17" s="277"/>
      <c r="C17" s="44" t="s">
        <v>203</v>
      </c>
      <c r="D17" s="44"/>
      <c r="E17" s="44"/>
      <c r="F17" s="44"/>
      <c r="G17" s="44"/>
      <c r="H17" s="44"/>
    </row>
    <row r="18" spans="2:8">
      <c r="B18" s="277"/>
      <c r="C18" s="44" t="s">
        <v>204</v>
      </c>
      <c r="D18" s="44"/>
      <c r="E18" s="44"/>
      <c r="F18" s="44"/>
      <c r="G18" s="44"/>
      <c r="H18" s="44"/>
    </row>
    <row r="19" spans="2:8">
      <c r="B19" s="278"/>
      <c r="C19" s="44" t="s">
        <v>205</v>
      </c>
      <c r="D19" s="44"/>
      <c r="E19" s="44"/>
      <c r="F19" s="44"/>
      <c r="G19" s="44"/>
      <c r="H19" s="44"/>
    </row>
    <row r="20" spans="2:8" ht="15">
      <c r="B20" s="272" t="s">
        <v>273</v>
      </c>
      <c r="C20" s="273"/>
      <c r="D20" s="71"/>
      <c r="E20" s="71"/>
      <c r="F20" s="71"/>
      <c r="G20" s="71"/>
      <c r="H20" s="71"/>
    </row>
    <row r="21" spans="2:8">
      <c r="B21" s="276" t="s">
        <v>208</v>
      </c>
      <c r="C21" s="44" t="s">
        <v>202</v>
      </c>
      <c r="D21" s="44"/>
      <c r="E21" s="44"/>
      <c r="F21" s="44"/>
      <c r="G21" s="44"/>
      <c r="H21" s="44"/>
    </row>
    <row r="22" spans="2:8">
      <c r="B22" s="277"/>
      <c r="C22" s="44" t="s">
        <v>203</v>
      </c>
      <c r="D22" s="44"/>
      <c r="E22" s="44"/>
      <c r="F22" s="44"/>
      <c r="G22" s="44"/>
      <c r="H22" s="44"/>
    </row>
    <row r="23" spans="2:8">
      <c r="B23" s="277"/>
      <c r="C23" s="44" t="s">
        <v>204</v>
      </c>
      <c r="D23" s="44"/>
      <c r="E23" s="44"/>
      <c r="F23" s="44"/>
      <c r="G23" s="44"/>
      <c r="H23" s="44"/>
    </row>
    <row r="24" spans="2:8">
      <c r="B24" s="278"/>
      <c r="C24" s="44" t="s">
        <v>205</v>
      </c>
      <c r="D24" s="44"/>
      <c r="E24" s="44"/>
      <c r="F24" s="44"/>
      <c r="G24" s="44"/>
      <c r="H24" s="44"/>
    </row>
    <row r="25" spans="2:8" ht="15">
      <c r="B25" s="272" t="s">
        <v>274</v>
      </c>
      <c r="C25" s="273"/>
      <c r="D25" s="71"/>
      <c r="E25" s="71"/>
      <c r="F25" s="71"/>
      <c r="G25" s="71"/>
      <c r="H25" s="71"/>
    </row>
    <row r="26" spans="2:8">
      <c r="B26" s="284" t="s">
        <v>209</v>
      </c>
      <c r="C26" s="44" t="s">
        <v>202</v>
      </c>
      <c r="D26" s="44"/>
      <c r="E26" s="44"/>
      <c r="F26" s="44"/>
      <c r="G26" s="44"/>
      <c r="H26" s="44"/>
    </row>
    <row r="27" spans="2:8">
      <c r="B27" s="284"/>
      <c r="C27" s="44" t="s">
        <v>203</v>
      </c>
      <c r="D27" s="44"/>
      <c r="E27" s="44"/>
      <c r="F27" s="44"/>
      <c r="G27" s="44"/>
      <c r="H27" s="44"/>
    </row>
    <row r="28" spans="2:8">
      <c r="B28" s="284"/>
      <c r="C28" s="44" t="s">
        <v>204</v>
      </c>
      <c r="D28" s="44"/>
      <c r="E28" s="44"/>
      <c r="F28" s="44"/>
      <c r="G28" s="44"/>
      <c r="H28" s="44"/>
    </row>
    <row r="29" spans="2:8">
      <c r="B29" s="284"/>
      <c r="C29" s="44" t="s">
        <v>205</v>
      </c>
      <c r="D29" s="44"/>
      <c r="E29" s="44"/>
      <c r="F29" s="44"/>
      <c r="G29" s="44"/>
      <c r="H29" s="44"/>
    </row>
    <row r="30" spans="2:8" ht="15">
      <c r="B30" s="272" t="s">
        <v>275</v>
      </c>
      <c r="C30" s="273"/>
      <c r="D30" s="71"/>
      <c r="E30" s="71"/>
      <c r="F30" s="71"/>
      <c r="G30" s="71"/>
      <c r="H30" s="71"/>
    </row>
    <row r="31" spans="2:8" ht="39" customHeight="1">
      <c r="B31" s="285" t="s">
        <v>276</v>
      </c>
      <c r="C31" s="286"/>
      <c r="D31" s="72"/>
      <c r="E31" s="72"/>
      <c r="F31" s="72"/>
      <c r="G31" s="72"/>
      <c r="H31" s="72"/>
    </row>
    <row r="33" spans="2:8" ht="14.25">
      <c r="B33" s="282" t="s">
        <v>211</v>
      </c>
      <c r="C33" s="283"/>
      <c r="D33" s="283"/>
      <c r="E33" s="283"/>
      <c r="F33" s="283"/>
      <c r="G33" s="283"/>
      <c r="H33" s="283"/>
    </row>
    <row r="34" spans="2:8" ht="14.25">
      <c r="B34" s="282" t="s">
        <v>212</v>
      </c>
      <c r="C34" s="283"/>
      <c r="D34" s="283"/>
      <c r="E34" s="283"/>
      <c r="F34" s="283"/>
      <c r="G34" s="283"/>
      <c r="H34" s="283"/>
    </row>
    <row r="35" spans="2:8" ht="14.25">
      <c r="B35" s="282" t="s">
        <v>282</v>
      </c>
      <c r="C35" s="283"/>
      <c r="D35" s="283"/>
      <c r="E35" s="283"/>
      <c r="F35" s="283"/>
      <c r="G35" s="283"/>
      <c r="H35" s="283"/>
    </row>
    <row r="37" spans="2:8">
      <c r="B37" s="95" t="s">
        <v>158</v>
      </c>
      <c r="C37" s="95"/>
      <c r="D37" s="95"/>
    </row>
  </sheetData>
  <mergeCells count="22">
    <mergeCell ref="B3:H3"/>
    <mergeCell ref="B35:H35"/>
    <mergeCell ref="B33:H33"/>
    <mergeCell ref="B34:H34"/>
    <mergeCell ref="B15:C15"/>
    <mergeCell ref="B16:B19"/>
    <mergeCell ref="B20:C20"/>
    <mergeCell ref="B21:B24"/>
    <mergeCell ref="B25:C25"/>
    <mergeCell ref="B26:B29"/>
    <mergeCell ref="B31:C31"/>
    <mergeCell ref="B11:B14"/>
    <mergeCell ref="B4:B5"/>
    <mergeCell ref="C4:C5"/>
    <mergeCell ref="D4:D5"/>
    <mergeCell ref="B30:C30"/>
    <mergeCell ref="B10:C10"/>
    <mergeCell ref="E4:E5"/>
    <mergeCell ref="F4:F5"/>
    <mergeCell ref="G4:G5"/>
    <mergeCell ref="H4:H5"/>
    <mergeCell ref="B6:B9"/>
  </mergeCells>
  <hyperlinks>
    <hyperlink ref="B37:C37" location="'Commercial Summary'!A1" display="Back to Summary Sheet"/>
  </hyperlinks>
  <pageMargins left="0.70866141732283505" right="0.70866141732283505" top="0.74803149606299202" bottom="0.74803149606299202" header="0.31496062992126" footer="0.31496062992126"/>
  <pageSetup paperSize="9" scale="78" orientation="portrait" r:id="rId1"/>
  <headerFooter>
    <oddHeader xml:space="preserve">&amp;CData Centre &amp; DR Site Infrastructure Managed Services </oddHeader>
    <oddFooter>&amp;LRfP No. 400/2016/1137/BYO/ITV dated January 19, 2016&amp;R&amp;A</oddFooter>
  </headerFooter>
</worksheet>
</file>

<file path=xl/worksheets/sheet3.xml><?xml version="1.0" encoding="utf-8"?>
<worksheet xmlns="http://schemas.openxmlformats.org/spreadsheetml/2006/main" xmlns:r="http://schemas.openxmlformats.org/officeDocument/2006/relationships">
  <sheetPr codeName="Sheet1">
    <pageSetUpPr fitToPage="1"/>
  </sheetPr>
  <dimension ref="A1:AA20"/>
  <sheetViews>
    <sheetView zoomScale="90" zoomScaleNormal="90" workbookViewId="0">
      <selection activeCell="A7" sqref="A7:B7"/>
    </sheetView>
  </sheetViews>
  <sheetFormatPr defaultRowHeight="12.75"/>
  <cols>
    <col min="1" max="1" width="13.28515625" customWidth="1"/>
    <col min="2" max="2" width="12.7109375" customWidth="1"/>
    <col min="3" max="6" width="5.140625" bestFit="1" customWidth="1"/>
    <col min="7" max="7" width="10" bestFit="1" customWidth="1"/>
    <col min="8" max="11" width="5.140625" bestFit="1" customWidth="1"/>
    <col min="12" max="12" width="10" bestFit="1" customWidth="1"/>
    <col min="13" max="16" width="5.140625" bestFit="1" customWidth="1"/>
    <col min="17" max="17" width="10" bestFit="1" customWidth="1"/>
    <col min="18" max="21" width="5.140625" bestFit="1" customWidth="1"/>
    <col min="22" max="22" width="10" bestFit="1" customWidth="1"/>
    <col min="23" max="26" width="5.140625" bestFit="1" customWidth="1"/>
    <col min="27" max="27" width="10" bestFit="1" customWidth="1"/>
  </cols>
  <sheetData>
    <row r="1" spans="1:27" s="35" customFormat="1" ht="15.75">
      <c r="A1" s="309" t="s">
        <v>163</v>
      </c>
      <c r="B1" s="309"/>
      <c r="C1" s="309"/>
      <c r="D1" s="309"/>
      <c r="E1" s="309"/>
      <c r="F1" s="309"/>
      <c r="G1" s="309"/>
      <c r="H1" s="309"/>
      <c r="I1" s="309"/>
      <c r="J1" s="309"/>
      <c r="K1" s="309"/>
      <c r="L1" s="309" t="s">
        <v>154</v>
      </c>
      <c r="M1" s="309"/>
      <c r="N1" s="309"/>
      <c r="O1" s="303"/>
      <c r="P1" s="304"/>
      <c r="Q1" s="304"/>
      <c r="R1" s="304"/>
      <c r="S1" s="304"/>
      <c r="T1" s="304"/>
      <c r="U1" s="304"/>
      <c r="V1" s="304"/>
      <c r="W1" s="304"/>
      <c r="X1" s="304"/>
      <c r="Y1" s="304"/>
      <c r="Z1" s="304"/>
      <c r="AA1" s="305"/>
    </row>
    <row r="2" spans="1:27" ht="15.75">
      <c r="A2" s="307" t="s">
        <v>120</v>
      </c>
      <c r="B2" s="307"/>
      <c r="C2" s="307"/>
      <c r="D2" s="307"/>
      <c r="E2" s="307"/>
      <c r="F2" s="307"/>
      <c r="G2" s="307"/>
      <c r="H2" s="307"/>
      <c r="I2" s="307"/>
      <c r="J2" s="307"/>
      <c r="K2" s="307"/>
      <c r="L2" s="307"/>
      <c r="M2" s="307"/>
      <c r="N2" s="307"/>
      <c r="O2" s="307"/>
      <c r="P2" s="307"/>
      <c r="Q2" s="307"/>
      <c r="R2" s="307"/>
      <c r="S2" s="307"/>
      <c r="T2" s="307"/>
      <c r="U2" s="307"/>
      <c r="V2" s="307"/>
      <c r="W2" s="307"/>
      <c r="X2" s="307"/>
      <c r="Y2" s="307"/>
      <c r="Z2" s="307"/>
      <c r="AA2" s="307"/>
    </row>
    <row r="3" spans="1:27">
      <c r="A3" s="310" t="s">
        <v>86</v>
      </c>
      <c r="B3" s="310"/>
      <c r="C3" s="308" t="s">
        <v>114</v>
      </c>
      <c r="D3" s="293"/>
      <c r="E3" s="293"/>
      <c r="F3" s="293"/>
      <c r="G3" s="293"/>
      <c r="H3" s="293" t="s">
        <v>116</v>
      </c>
      <c r="I3" s="293"/>
      <c r="J3" s="293"/>
      <c r="K3" s="293"/>
      <c r="L3" s="293"/>
      <c r="M3" s="293" t="s">
        <v>117</v>
      </c>
      <c r="N3" s="293"/>
      <c r="O3" s="293"/>
      <c r="P3" s="293"/>
      <c r="Q3" s="293"/>
      <c r="R3" s="293" t="s">
        <v>118</v>
      </c>
      <c r="S3" s="293"/>
      <c r="T3" s="293"/>
      <c r="U3" s="293"/>
      <c r="V3" s="293"/>
      <c r="W3" s="293" t="s">
        <v>119</v>
      </c>
      <c r="X3" s="293"/>
      <c r="Y3" s="293"/>
      <c r="Z3" s="293"/>
      <c r="AA3" s="293"/>
    </row>
    <row r="4" spans="1:27">
      <c r="A4" s="310"/>
      <c r="B4" s="310"/>
      <c r="C4" s="36" t="s">
        <v>53</v>
      </c>
      <c r="D4" s="25" t="s">
        <v>54</v>
      </c>
      <c r="E4" s="25" t="s">
        <v>55</v>
      </c>
      <c r="F4" s="25" t="s">
        <v>56</v>
      </c>
      <c r="G4" s="25" t="s">
        <v>115</v>
      </c>
      <c r="H4" s="25" t="s">
        <v>53</v>
      </c>
      <c r="I4" s="25" t="s">
        <v>54</v>
      </c>
      <c r="J4" s="25" t="s">
        <v>55</v>
      </c>
      <c r="K4" s="25" t="s">
        <v>56</v>
      </c>
      <c r="L4" s="25" t="s">
        <v>115</v>
      </c>
      <c r="M4" s="25" t="s">
        <v>53</v>
      </c>
      <c r="N4" s="25" t="s">
        <v>54</v>
      </c>
      <c r="O4" s="25" t="s">
        <v>55</v>
      </c>
      <c r="P4" s="25" t="s">
        <v>56</v>
      </c>
      <c r="Q4" s="25" t="s">
        <v>115</v>
      </c>
      <c r="R4" s="25" t="s">
        <v>53</v>
      </c>
      <c r="S4" s="25" t="s">
        <v>54</v>
      </c>
      <c r="T4" s="25" t="s">
        <v>55</v>
      </c>
      <c r="U4" s="25" t="s">
        <v>56</v>
      </c>
      <c r="V4" s="25" t="s">
        <v>115</v>
      </c>
      <c r="W4" s="25" t="s">
        <v>53</v>
      </c>
      <c r="X4" s="25" t="s">
        <v>54</v>
      </c>
      <c r="Y4" s="25" t="s">
        <v>55</v>
      </c>
      <c r="Z4" s="25" t="s">
        <v>56</v>
      </c>
      <c r="AA4" s="25" t="s">
        <v>115</v>
      </c>
    </row>
    <row r="5" spans="1:27">
      <c r="A5" s="306" t="s">
        <v>113</v>
      </c>
      <c r="B5" s="306"/>
      <c r="C5" s="37">
        <f>'Cost of Managed Services'!B13</f>
        <v>27.5</v>
      </c>
      <c r="D5" s="33">
        <f>'Cost of Managed Services'!C13</f>
        <v>27.5</v>
      </c>
      <c r="E5" s="33">
        <f>'Cost of Managed Services'!D13</f>
        <v>27.5</v>
      </c>
      <c r="F5" s="33">
        <f>'Cost of Managed Services'!E13</f>
        <v>27.5</v>
      </c>
      <c r="G5" s="34">
        <f t="shared" ref="G5:G10" si="0">SUM(C5:F5)</f>
        <v>110</v>
      </c>
      <c r="H5" s="33">
        <f>'Cost of Managed Services'!G13</f>
        <v>0</v>
      </c>
      <c r="I5" s="33">
        <f>'Cost of Managed Services'!H13</f>
        <v>0</v>
      </c>
      <c r="J5" s="33">
        <f>'Cost of Managed Services'!I13</f>
        <v>0</v>
      </c>
      <c r="K5" s="33">
        <f>'Cost of Managed Services'!J13</f>
        <v>0</v>
      </c>
      <c r="L5" s="34">
        <f t="shared" ref="L5:L10" si="1">SUM(H5:K5)</f>
        <v>0</v>
      </c>
      <c r="M5" s="33">
        <f>'Cost of Managed Services'!L13</f>
        <v>0</v>
      </c>
      <c r="N5" s="33">
        <f>'Cost of Managed Services'!M13</f>
        <v>0</v>
      </c>
      <c r="O5" s="33">
        <f>'Cost of Managed Services'!N13</f>
        <v>0</v>
      </c>
      <c r="P5" s="33">
        <f>'Cost of Managed Services'!O13</f>
        <v>0</v>
      </c>
      <c r="Q5" s="34">
        <f t="shared" ref="Q5:Q10" si="2">SUM(M5:P5)</f>
        <v>0</v>
      </c>
      <c r="R5" s="33">
        <f>'Cost of Managed Services'!Q13</f>
        <v>0</v>
      </c>
      <c r="S5" s="33">
        <f>'Cost of Managed Services'!R13</f>
        <v>0</v>
      </c>
      <c r="T5" s="33">
        <f>'Cost of Managed Services'!S13</f>
        <v>0</v>
      </c>
      <c r="U5" s="33">
        <f>'Cost of Managed Services'!T13</f>
        <v>0</v>
      </c>
      <c r="V5" s="34">
        <f t="shared" ref="V5:V10" si="3">SUM(R5:U5)</f>
        <v>0</v>
      </c>
      <c r="W5" s="33">
        <f>'Cost of Managed Services'!V13</f>
        <v>0</v>
      </c>
      <c r="X5" s="33">
        <f>'Cost of Managed Services'!W13</f>
        <v>0</v>
      </c>
      <c r="Y5" s="33">
        <f>'Cost of Managed Services'!X13</f>
        <v>0</v>
      </c>
      <c r="Z5" s="33">
        <f>'Cost of Managed Services'!Y13</f>
        <v>0</v>
      </c>
      <c r="AA5" s="34">
        <f t="shared" ref="AA5:AA10" si="4">SUM(W5:Z5)</f>
        <v>0</v>
      </c>
    </row>
    <row r="6" spans="1:27">
      <c r="A6" s="306" t="s">
        <v>155</v>
      </c>
      <c r="B6" s="306"/>
      <c r="C6" s="37" t="e">
        <f>ROUND(#REF!/4,0)</f>
        <v>#REF!</v>
      </c>
      <c r="D6" s="33" t="e">
        <f>ROUND(#REF!/4,0)</f>
        <v>#REF!</v>
      </c>
      <c r="E6" s="33" t="e">
        <f>ROUND(#REF!/4,0)</f>
        <v>#REF!</v>
      </c>
      <c r="F6" s="33" t="e">
        <f>ROUND(#REF!/4,0)</f>
        <v>#REF!</v>
      </c>
      <c r="G6" s="34" t="e">
        <f t="shared" si="0"/>
        <v>#REF!</v>
      </c>
      <c r="H6" s="33" t="e">
        <f>ROUND(#REF!/4,0)</f>
        <v>#REF!</v>
      </c>
      <c r="I6" s="33" t="e">
        <f>ROUND(#REF!/4,0)</f>
        <v>#REF!</v>
      </c>
      <c r="J6" s="33" t="e">
        <f>ROUND(#REF!/4,0)</f>
        <v>#REF!</v>
      </c>
      <c r="K6" s="33" t="e">
        <f>ROUND(#REF!/4,0)</f>
        <v>#REF!</v>
      </c>
      <c r="L6" s="34" t="e">
        <f t="shared" si="1"/>
        <v>#REF!</v>
      </c>
      <c r="M6" s="33" t="e">
        <f>ROUND(#REF!/4,0)</f>
        <v>#REF!</v>
      </c>
      <c r="N6" s="33" t="e">
        <f>ROUND(#REF!/4,0)</f>
        <v>#REF!</v>
      </c>
      <c r="O6" s="33" t="e">
        <f>ROUND(#REF!/4,0)</f>
        <v>#REF!</v>
      </c>
      <c r="P6" s="33" t="e">
        <f>ROUND(#REF!/4,0)</f>
        <v>#REF!</v>
      </c>
      <c r="Q6" s="34" t="e">
        <f t="shared" si="2"/>
        <v>#REF!</v>
      </c>
      <c r="R6" s="33" t="e">
        <f>ROUND(#REF!/4,0)</f>
        <v>#REF!</v>
      </c>
      <c r="S6" s="33" t="e">
        <f>ROUND(#REF!/4,0)</f>
        <v>#REF!</v>
      </c>
      <c r="T6" s="33" t="e">
        <f>ROUND(#REF!/4,0)</f>
        <v>#REF!</v>
      </c>
      <c r="U6" s="33" t="e">
        <f>ROUND(#REF!/4,0)</f>
        <v>#REF!</v>
      </c>
      <c r="V6" s="34" t="e">
        <f t="shared" si="3"/>
        <v>#REF!</v>
      </c>
      <c r="W6" s="33" t="e">
        <f>ROUND(#REF!/4,0)</f>
        <v>#REF!</v>
      </c>
      <c r="X6" s="33" t="e">
        <f>ROUND(#REF!/4,0)</f>
        <v>#REF!</v>
      </c>
      <c r="Y6" s="33" t="e">
        <f>ROUND(#REF!/4,0)</f>
        <v>#REF!</v>
      </c>
      <c r="Z6" s="33" t="e">
        <f>ROUND(#REF!/4,0)</f>
        <v>#REF!</v>
      </c>
      <c r="AA6" s="34" t="e">
        <f t="shared" si="4"/>
        <v>#REF!</v>
      </c>
    </row>
    <row r="7" spans="1:27" ht="25.5" customHeight="1">
      <c r="A7" s="306" t="s">
        <v>156</v>
      </c>
      <c r="B7" s="306"/>
      <c r="C7" s="37" t="e">
        <f>ROUND(#REF!/4,0)</f>
        <v>#REF!</v>
      </c>
      <c r="D7" s="33" t="e">
        <f>ROUND(#REF!/4,0)</f>
        <v>#REF!</v>
      </c>
      <c r="E7" s="33" t="e">
        <f>ROUND(#REF!/4,0)</f>
        <v>#REF!</v>
      </c>
      <c r="F7" s="33" t="e">
        <f>ROUND(#REF!/4,0)</f>
        <v>#REF!</v>
      </c>
      <c r="G7" s="34" t="e">
        <f t="shared" si="0"/>
        <v>#REF!</v>
      </c>
      <c r="H7" s="33" t="e">
        <f>ROUND(#REF!/4,0)</f>
        <v>#REF!</v>
      </c>
      <c r="I7" s="33" t="e">
        <f>ROUND(#REF!/4,0)</f>
        <v>#REF!</v>
      </c>
      <c r="J7" s="33" t="e">
        <f>ROUND(#REF!/4,0)</f>
        <v>#REF!</v>
      </c>
      <c r="K7" s="33" t="e">
        <f>ROUND(#REF!/4,0)</f>
        <v>#REF!</v>
      </c>
      <c r="L7" s="34" t="e">
        <f t="shared" si="1"/>
        <v>#REF!</v>
      </c>
      <c r="M7" s="33" t="e">
        <f>ROUND(#REF!/4,0)</f>
        <v>#REF!</v>
      </c>
      <c r="N7" s="33" t="e">
        <f>ROUND(#REF!/4,0)</f>
        <v>#REF!</v>
      </c>
      <c r="O7" s="33" t="e">
        <f>ROUND(#REF!/4,0)</f>
        <v>#REF!</v>
      </c>
      <c r="P7" s="33" t="e">
        <f>ROUND(#REF!/4,0)</f>
        <v>#REF!</v>
      </c>
      <c r="Q7" s="34" t="e">
        <f t="shared" si="2"/>
        <v>#REF!</v>
      </c>
      <c r="R7" s="33" t="e">
        <f>ROUND(#REF!/4,0)</f>
        <v>#REF!</v>
      </c>
      <c r="S7" s="33" t="e">
        <f>ROUND(#REF!/4,0)</f>
        <v>#REF!</v>
      </c>
      <c r="T7" s="33" t="e">
        <f>ROUND(#REF!/4,0)</f>
        <v>#REF!</v>
      </c>
      <c r="U7" s="33" t="e">
        <f>ROUND(#REF!/4,0)</f>
        <v>#REF!</v>
      </c>
      <c r="V7" s="34" t="e">
        <f t="shared" si="3"/>
        <v>#REF!</v>
      </c>
      <c r="W7" s="33" t="e">
        <f>ROUND(#REF!/4,0)</f>
        <v>#REF!</v>
      </c>
      <c r="X7" s="33" t="e">
        <f>ROUND(#REF!/4,0)</f>
        <v>#REF!</v>
      </c>
      <c r="Y7" s="33" t="e">
        <f>ROUND(#REF!/4,0)</f>
        <v>#REF!</v>
      </c>
      <c r="Z7" s="33" t="e">
        <f>ROUND(#REF!/4,0)</f>
        <v>#REF!</v>
      </c>
      <c r="AA7" s="34" t="e">
        <f t="shared" si="4"/>
        <v>#REF!</v>
      </c>
    </row>
    <row r="8" spans="1:27" ht="25.5">
      <c r="A8" s="300" t="s">
        <v>157</v>
      </c>
      <c r="B8" s="39" t="s">
        <v>150</v>
      </c>
      <c r="C8" s="37" t="e">
        <f>#REF!</f>
        <v>#REF!</v>
      </c>
      <c r="D8" s="33" t="e">
        <f>#REF!</f>
        <v>#REF!</v>
      </c>
      <c r="E8" s="33" t="e">
        <f>#REF!</f>
        <v>#REF!</v>
      </c>
      <c r="F8" s="33" t="e">
        <f>#REF!</f>
        <v>#REF!</v>
      </c>
      <c r="G8" s="34" t="e">
        <f t="shared" si="0"/>
        <v>#REF!</v>
      </c>
      <c r="H8" s="33" t="e">
        <f>#REF!</f>
        <v>#REF!</v>
      </c>
      <c r="I8" s="33" t="e">
        <f>#REF!</f>
        <v>#REF!</v>
      </c>
      <c r="J8" s="33" t="e">
        <f>#REF!</f>
        <v>#REF!</v>
      </c>
      <c r="K8" s="33" t="e">
        <f>#REF!</f>
        <v>#REF!</v>
      </c>
      <c r="L8" s="34" t="e">
        <f t="shared" si="1"/>
        <v>#REF!</v>
      </c>
      <c r="M8" s="33" t="e">
        <f>#REF!</f>
        <v>#REF!</v>
      </c>
      <c r="N8" s="33" t="e">
        <f>#REF!</f>
        <v>#REF!</v>
      </c>
      <c r="O8" s="33" t="e">
        <f>#REF!</f>
        <v>#REF!</v>
      </c>
      <c r="P8" s="33" t="e">
        <f>#REF!</f>
        <v>#REF!</v>
      </c>
      <c r="Q8" s="34" t="e">
        <f t="shared" si="2"/>
        <v>#REF!</v>
      </c>
      <c r="R8" s="33" t="e">
        <f>#REF!</f>
        <v>#REF!</v>
      </c>
      <c r="S8" s="33" t="e">
        <f>#REF!</f>
        <v>#REF!</v>
      </c>
      <c r="T8" s="33" t="e">
        <f>#REF!</f>
        <v>#REF!</v>
      </c>
      <c r="U8" s="33" t="e">
        <f>#REF!</f>
        <v>#REF!</v>
      </c>
      <c r="V8" s="34" t="e">
        <f t="shared" si="3"/>
        <v>#REF!</v>
      </c>
      <c r="W8" s="33" t="e">
        <f>#REF!</f>
        <v>#REF!</v>
      </c>
      <c r="X8" s="33" t="e">
        <f>#REF!</f>
        <v>#REF!</v>
      </c>
      <c r="Y8" s="33" t="e">
        <f>#REF!</f>
        <v>#REF!</v>
      </c>
      <c r="Z8" s="33" t="e">
        <f>#REF!</f>
        <v>#REF!</v>
      </c>
      <c r="AA8" s="34" t="e">
        <f t="shared" si="4"/>
        <v>#REF!</v>
      </c>
    </row>
    <row r="9" spans="1:27" ht="38.25">
      <c r="A9" s="300"/>
      <c r="B9" s="39" t="s">
        <v>151</v>
      </c>
      <c r="C9" s="37" t="e">
        <f>#REF!</f>
        <v>#REF!</v>
      </c>
      <c r="D9" s="33" t="e">
        <f>#REF!</f>
        <v>#REF!</v>
      </c>
      <c r="E9" s="33" t="e">
        <f>#REF!</f>
        <v>#REF!</v>
      </c>
      <c r="F9" s="33" t="e">
        <f>#REF!</f>
        <v>#REF!</v>
      </c>
      <c r="G9" s="34" t="e">
        <f t="shared" si="0"/>
        <v>#REF!</v>
      </c>
      <c r="H9" s="33" t="e">
        <f>#REF!</f>
        <v>#REF!</v>
      </c>
      <c r="I9" s="33" t="e">
        <f>#REF!</f>
        <v>#REF!</v>
      </c>
      <c r="J9" s="33" t="e">
        <f>#REF!</f>
        <v>#REF!</v>
      </c>
      <c r="K9" s="33" t="e">
        <f>#REF!</f>
        <v>#REF!</v>
      </c>
      <c r="L9" s="34" t="e">
        <f t="shared" si="1"/>
        <v>#REF!</v>
      </c>
      <c r="M9" s="33" t="e">
        <f>#REF!</f>
        <v>#REF!</v>
      </c>
      <c r="N9" s="33" t="e">
        <f>#REF!</f>
        <v>#REF!</v>
      </c>
      <c r="O9" s="33" t="e">
        <f>#REF!</f>
        <v>#REF!</v>
      </c>
      <c r="P9" s="33" t="e">
        <f>#REF!</f>
        <v>#REF!</v>
      </c>
      <c r="Q9" s="34" t="e">
        <f t="shared" si="2"/>
        <v>#REF!</v>
      </c>
      <c r="R9" s="33" t="e">
        <f>#REF!</f>
        <v>#REF!</v>
      </c>
      <c r="S9" s="33" t="e">
        <f>#REF!</f>
        <v>#REF!</v>
      </c>
      <c r="T9" s="33" t="e">
        <f>#REF!</f>
        <v>#REF!</v>
      </c>
      <c r="U9" s="33" t="e">
        <f>#REF!</f>
        <v>#REF!</v>
      </c>
      <c r="V9" s="34" t="e">
        <f t="shared" si="3"/>
        <v>#REF!</v>
      </c>
      <c r="W9" s="33" t="e">
        <f>#REF!</f>
        <v>#REF!</v>
      </c>
      <c r="X9" s="33" t="e">
        <f>#REF!</f>
        <v>#REF!</v>
      </c>
      <c r="Y9" s="33" t="e">
        <f>#REF!</f>
        <v>#REF!</v>
      </c>
      <c r="Z9" s="33" t="e">
        <f>#REF!</f>
        <v>#REF!</v>
      </c>
      <c r="AA9" s="34" t="e">
        <f t="shared" si="4"/>
        <v>#REF!</v>
      </c>
    </row>
    <row r="10" spans="1:27" ht="38.25">
      <c r="A10" s="300"/>
      <c r="B10" s="39" t="s">
        <v>152</v>
      </c>
      <c r="C10" s="37" t="e">
        <f>#REF!</f>
        <v>#REF!</v>
      </c>
      <c r="D10" s="33" t="e">
        <f>#REF!</f>
        <v>#REF!</v>
      </c>
      <c r="E10" s="33" t="e">
        <f>#REF!</f>
        <v>#REF!</v>
      </c>
      <c r="F10" s="33" t="e">
        <f>#REF!</f>
        <v>#REF!</v>
      </c>
      <c r="G10" s="34" t="e">
        <f t="shared" si="0"/>
        <v>#REF!</v>
      </c>
      <c r="H10" s="33" t="e">
        <f>#REF!</f>
        <v>#REF!</v>
      </c>
      <c r="I10" s="33" t="e">
        <f>#REF!</f>
        <v>#REF!</v>
      </c>
      <c r="J10" s="33" t="e">
        <f>#REF!</f>
        <v>#REF!</v>
      </c>
      <c r="K10" s="33" t="e">
        <f>#REF!</f>
        <v>#REF!</v>
      </c>
      <c r="L10" s="34" t="e">
        <f t="shared" si="1"/>
        <v>#REF!</v>
      </c>
      <c r="M10" s="33" t="e">
        <f>#REF!</f>
        <v>#REF!</v>
      </c>
      <c r="N10" s="33" t="e">
        <f>#REF!</f>
        <v>#REF!</v>
      </c>
      <c r="O10" s="33" t="e">
        <f>#REF!</f>
        <v>#REF!</v>
      </c>
      <c r="P10" s="33" t="e">
        <f>#REF!</f>
        <v>#REF!</v>
      </c>
      <c r="Q10" s="34" t="e">
        <f t="shared" si="2"/>
        <v>#REF!</v>
      </c>
      <c r="R10" s="33" t="e">
        <f>#REF!</f>
        <v>#REF!</v>
      </c>
      <c r="S10" s="33" t="e">
        <f>#REF!</f>
        <v>#REF!</v>
      </c>
      <c r="T10" s="33" t="e">
        <f>#REF!</f>
        <v>#REF!</v>
      </c>
      <c r="U10" s="33" t="e">
        <f>#REF!</f>
        <v>#REF!</v>
      </c>
      <c r="V10" s="34" t="e">
        <f t="shared" si="3"/>
        <v>#REF!</v>
      </c>
      <c r="W10" s="33" t="e">
        <f>#REF!</f>
        <v>#REF!</v>
      </c>
      <c r="X10" s="33" t="e">
        <f>#REF!</f>
        <v>#REF!</v>
      </c>
      <c r="Y10" s="33" t="e">
        <f>#REF!</f>
        <v>#REF!</v>
      </c>
      <c r="Z10" s="33" t="e">
        <f>#REF!</f>
        <v>#REF!</v>
      </c>
      <c r="AA10" s="34" t="e">
        <f t="shared" si="4"/>
        <v>#REF!</v>
      </c>
    </row>
    <row r="11" spans="1:27">
      <c r="A11" s="302" t="s">
        <v>115</v>
      </c>
      <c r="B11" s="302"/>
      <c r="C11" s="38" t="e">
        <f>SUM(C5:C10)</f>
        <v>#REF!</v>
      </c>
      <c r="D11" s="34" t="e">
        <f t="shared" ref="D11:AA11" si="5">SUM(D5:D10)</f>
        <v>#REF!</v>
      </c>
      <c r="E11" s="34" t="e">
        <f t="shared" si="5"/>
        <v>#REF!</v>
      </c>
      <c r="F11" s="34" t="e">
        <f t="shared" si="5"/>
        <v>#REF!</v>
      </c>
      <c r="G11" s="34" t="e">
        <f t="shared" si="5"/>
        <v>#REF!</v>
      </c>
      <c r="H11" s="34" t="e">
        <f t="shared" si="5"/>
        <v>#REF!</v>
      </c>
      <c r="I11" s="34" t="e">
        <f t="shared" si="5"/>
        <v>#REF!</v>
      </c>
      <c r="J11" s="34" t="e">
        <f t="shared" si="5"/>
        <v>#REF!</v>
      </c>
      <c r="K11" s="34" t="e">
        <f t="shared" si="5"/>
        <v>#REF!</v>
      </c>
      <c r="L11" s="34" t="e">
        <f t="shared" si="5"/>
        <v>#REF!</v>
      </c>
      <c r="M11" s="34" t="e">
        <f t="shared" si="5"/>
        <v>#REF!</v>
      </c>
      <c r="N11" s="34" t="e">
        <f t="shared" si="5"/>
        <v>#REF!</v>
      </c>
      <c r="O11" s="34" t="e">
        <f t="shared" si="5"/>
        <v>#REF!</v>
      </c>
      <c r="P11" s="34" t="e">
        <f t="shared" si="5"/>
        <v>#REF!</v>
      </c>
      <c r="Q11" s="34" t="e">
        <f t="shared" si="5"/>
        <v>#REF!</v>
      </c>
      <c r="R11" s="34" t="e">
        <f t="shared" si="5"/>
        <v>#REF!</v>
      </c>
      <c r="S11" s="34" t="e">
        <f t="shared" si="5"/>
        <v>#REF!</v>
      </c>
      <c r="T11" s="34" t="e">
        <f t="shared" si="5"/>
        <v>#REF!</v>
      </c>
      <c r="U11" s="34" t="e">
        <f t="shared" si="5"/>
        <v>#REF!</v>
      </c>
      <c r="V11" s="34" t="e">
        <f t="shared" si="5"/>
        <v>#REF!</v>
      </c>
      <c r="W11" s="34" t="e">
        <f t="shared" si="5"/>
        <v>#REF!</v>
      </c>
      <c r="X11" s="34" t="e">
        <f t="shared" si="5"/>
        <v>#REF!</v>
      </c>
      <c r="Y11" s="34" t="e">
        <f t="shared" si="5"/>
        <v>#REF!</v>
      </c>
      <c r="Z11" s="34" t="e">
        <f t="shared" si="5"/>
        <v>#REF!</v>
      </c>
      <c r="AA11" s="34" t="e">
        <f t="shared" si="5"/>
        <v>#REF!</v>
      </c>
    </row>
    <row r="12" spans="1:27">
      <c r="A12" s="2"/>
      <c r="B12" s="2"/>
    </row>
    <row r="13" spans="1:27" ht="15">
      <c r="A13" s="295" t="s">
        <v>153</v>
      </c>
      <c r="B13" s="295"/>
      <c r="C13" s="295"/>
      <c r="D13" s="297" t="e">
        <f>G11+L11+Q11+V11+AA11</f>
        <v>#REF!</v>
      </c>
      <c r="E13" s="298"/>
      <c r="F13" s="299"/>
    </row>
    <row r="14" spans="1:27">
      <c r="A14" s="2"/>
      <c r="B14" s="2"/>
    </row>
    <row r="15" spans="1:27" ht="12.75" customHeight="1">
      <c r="A15" s="294" t="s">
        <v>162</v>
      </c>
      <c r="B15" s="294"/>
      <c r="C15" s="294"/>
      <c r="D15" s="294"/>
      <c r="E15" s="294"/>
      <c r="F15" s="294"/>
    </row>
    <row r="16" spans="1:27">
      <c r="A16" s="21" t="s">
        <v>149</v>
      </c>
      <c r="B16" s="21"/>
      <c r="C16" s="301" t="s">
        <v>147</v>
      </c>
      <c r="D16" s="301"/>
      <c r="E16" s="301"/>
    </row>
    <row r="17" spans="1:17">
      <c r="A17" s="3"/>
      <c r="B17" s="3"/>
      <c r="C17" s="296" t="s">
        <v>148</v>
      </c>
      <c r="D17" s="296"/>
      <c r="E17" s="296"/>
    </row>
    <row r="19" spans="1:17" ht="47.25" customHeight="1">
      <c r="A19" s="290" t="s">
        <v>164</v>
      </c>
      <c r="B19" s="291"/>
      <c r="C19" s="291"/>
      <c r="D19" s="291"/>
      <c r="E19" s="291"/>
      <c r="F19" s="291"/>
      <c r="G19" s="291"/>
      <c r="H19" s="291"/>
      <c r="I19" s="291"/>
      <c r="J19" s="291"/>
      <c r="K19" s="291"/>
      <c r="L19" s="291"/>
      <c r="M19" s="291"/>
      <c r="N19" s="291"/>
      <c r="O19" s="291"/>
      <c r="P19" s="291"/>
      <c r="Q19" s="292"/>
    </row>
    <row r="20" spans="1:17" ht="33.75" customHeight="1">
      <c r="A20" s="290" t="s">
        <v>165</v>
      </c>
      <c r="B20" s="291"/>
      <c r="C20" s="291"/>
      <c r="D20" s="291"/>
      <c r="E20" s="291"/>
      <c r="F20" s="291"/>
      <c r="G20" s="291"/>
      <c r="H20" s="291"/>
      <c r="I20" s="291"/>
      <c r="J20" s="291"/>
      <c r="K20" s="291"/>
      <c r="L20" s="291"/>
      <c r="M20" s="291"/>
      <c r="N20" s="291"/>
      <c r="O20" s="291"/>
      <c r="P20" s="291"/>
      <c r="Q20" s="292"/>
    </row>
  </sheetData>
  <sheetProtection password="E88D" sheet="1" objects="1" scenarios="1" formatCells="0" formatColumns="0" formatRows="0" pivotTables="0"/>
  <mergeCells count="22">
    <mergeCell ref="O1:AA1"/>
    <mergeCell ref="A7:B7"/>
    <mergeCell ref="M3:Q3"/>
    <mergeCell ref="A2:AA2"/>
    <mergeCell ref="C3:G3"/>
    <mergeCell ref="L1:N1"/>
    <mergeCell ref="W3:AA3"/>
    <mergeCell ref="H3:L3"/>
    <mergeCell ref="A1:K1"/>
    <mergeCell ref="A5:B5"/>
    <mergeCell ref="A6:B6"/>
    <mergeCell ref="A3:B4"/>
    <mergeCell ref="A20:Q20"/>
    <mergeCell ref="R3:V3"/>
    <mergeCell ref="A15:F15"/>
    <mergeCell ref="A13:C13"/>
    <mergeCell ref="A19:Q19"/>
    <mergeCell ref="C17:E17"/>
    <mergeCell ref="D13:F13"/>
    <mergeCell ref="A8:A10"/>
    <mergeCell ref="C16:E16"/>
    <mergeCell ref="A11:B11"/>
  </mergeCells>
  <phoneticPr fontId="2" type="noConversion"/>
  <hyperlinks>
    <hyperlink ref="A5:B5" r:id="rId1" location="'Cost of Managed Services'!A1" display="Managed Services"/>
    <hyperlink ref="A6:B6" r:id="rId2" location="'Cost of Hardware &amp; Software'!A1" display="Hardware and Related S/w"/>
    <hyperlink ref="A7:B7" r:id="rId3" location="'Cost of EMS Tools'!A1" display="EMS Tools &amp; Implementations"/>
    <hyperlink ref="B8" r:id="rId4" location="'AMC Cost for PC &amp; Printer'!A1"/>
    <hyperlink ref="B9" r:id="rId5" location="'AMC Cost for DC, DR &amp; Remote Sr'!A1"/>
    <hyperlink ref="B10" r:id="rId6" location="'AMC Cost for NW &amp; Security Equi'!A1"/>
    <hyperlink ref="A15:F15" r:id="rId7" location="'Contracted Rate Chart'!A1" display="Contract rate chart for optional services"/>
  </hyperlinks>
  <printOptions horizontalCentered="1"/>
  <pageMargins left="0.75" right="0.75" top="1" bottom="1" header="0.5" footer="0.5"/>
  <pageSetup paperSize="9" scale="74" orientation="landscape" r:id="rId8"/>
  <headerFooter alignWithMargins="0">
    <oddFooter>&amp;L&amp;F\&amp;A</oddFooter>
  </headerFooter>
</worksheet>
</file>

<file path=xl/worksheets/sheet4.xml><?xml version="1.0" encoding="utf-8"?>
<worksheet xmlns="http://schemas.openxmlformats.org/spreadsheetml/2006/main" xmlns:r="http://schemas.openxmlformats.org/officeDocument/2006/relationships">
  <sheetPr codeName="Sheet2">
    <pageSetUpPr fitToPage="1"/>
  </sheetPr>
  <dimension ref="A1:AA21"/>
  <sheetViews>
    <sheetView workbookViewId="0">
      <selection activeCell="B8" sqref="B8"/>
    </sheetView>
  </sheetViews>
  <sheetFormatPr defaultRowHeight="12.75"/>
  <cols>
    <col min="1" max="1" width="21.5703125" customWidth="1"/>
    <col min="2" max="2" width="6.28515625" customWidth="1"/>
    <col min="3" max="3" width="5.28515625" bestFit="1" customWidth="1"/>
    <col min="4" max="4" width="5.5703125" customWidth="1"/>
    <col min="5" max="5" width="5.28515625" bestFit="1" customWidth="1"/>
    <col min="6" max="6" width="15.28515625" customWidth="1"/>
    <col min="7" max="7" width="5.28515625" bestFit="1" customWidth="1"/>
    <col min="8" max="9" width="6.85546875" customWidth="1"/>
    <col min="10" max="10" width="6.42578125" customWidth="1"/>
    <col min="11" max="11" width="15.28515625" customWidth="1"/>
    <col min="12" max="12" width="6" customWidth="1"/>
    <col min="13" max="13" width="6.42578125" customWidth="1"/>
    <col min="14" max="14" width="7.140625" customWidth="1"/>
    <col min="15" max="15" width="6.140625" customWidth="1"/>
    <col min="16" max="16" width="14.85546875" bestFit="1" customWidth="1"/>
    <col min="17" max="17" width="5.28515625" bestFit="1" customWidth="1"/>
    <col min="18" max="18" width="6" customWidth="1"/>
    <col min="19" max="19" width="6.7109375" customWidth="1"/>
    <col min="20" max="20" width="6.140625" customWidth="1"/>
    <col min="21" max="21" width="14.28515625" bestFit="1" customWidth="1"/>
    <col min="22" max="23" width="7.5703125" customWidth="1"/>
    <col min="24" max="24" width="7.85546875" customWidth="1"/>
    <col min="25" max="25" width="8" customWidth="1"/>
    <col min="26" max="26" width="14.28515625" bestFit="1" customWidth="1"/>
    <col min="27" max="27" width="16.5703125" customWidth="1"/>
  </cols>
  <sheetData>
    <row r="1" spans="1:27" ht="15.75">
      <c r="A1" s="321" t="s">
        <v>166</v>
      </c>
      <c r="B1" s="322"/>
      <c r="C1" s="322"/>
      <c r="D1" s="322"/>
      <c r="E1" s="322"/>
      <c r="F1" s="322"/>
      <c r="G1" s="322"/>
      <c r="H1" s="323"/>
      <c r="I1" s="323"/>
      <c r="J1" s="323"/>
      <c r="K1" s="323"/>
      <c r="L1" s="323"/>
      <c r="M1" s="323"/>
      <c r="N1" s="323"/>
      <c r="O1" s="323"/>
      <c r="P1" s="323"/>
      <c r="Q1" s="323"/>
      <c r="R1" s="323"/>
      <c r="S1" s="323"/>
      <c r="T1" s="323"/>
      <c r="U1" s="323"/>
      <c r="V1" s="323"/>
      <c r="W1" s="323"/>
      <c r="X1" s="323"/>
      <c r="Y1" s="323"/>
      <c r="Z1" s="323"/>
      <c r="AA1" s="323"/>
    </row>
    <row r="2" spans="1:27" ht="14.25">
      <c r="A2" s="313" t="s">
        <v>86</v>
      </c>
      <c r="B2" s="326" t="s">
        <v>102</v>
      </c>
      <c r="C2" s="324"/>
      <c r="D2" s="324"/>
      <c r="E2" s="324"/>
      <c r="F2" s="324"/>
      <c r="G2" s="324" t="s">
        <v>104</v>
      </c>
      <c r="H2" s="324"/>
      <c r="I2" s="324"/>
      <c r="J2" s="324"/>
      <c r="K2" s="324"/>
      <c r="L2" s="324" t="s">
        <v>107</v>
      </c>
      <c r="M2" s="324"/>
      <c r="N2" s="324"/>
      <c r="O2" s="324"/>
      <c r="P2" s="324"/>
      <c r="Q2" s="324" t="s">
        <v>108</v>
      </c>
      <c r="R2" s="324"/>
      <c r="S2" s="324"/>
      <c r="T2" s="324"/>
      <c r="U2" s="324"/>
      <c r="V2" s="324" t="s">
        <v>110</v>
      </c>
      <c r="W2" s="324"/>
      <c r="X2" s="324"/>
      <c r="Y2" s="324"/>
      <c r="Z2" s="324"/>
      <c r="AA2" s="325" t="s">
        <v>100</v>
      </c>
    </row>
    <row r="3" spans="1:27" ht="52.5">
      <c r="A3" s="314"/>
      <c r="B3" s="30" t="s">
        <v>53</v>
      </c>
      <c r="C3" s="15" t="s">
        <v>54</v>
      </c>
      <c r="D3" s="15" t="s">
        <v>55</v>
      </c>
      <c r="E3" s="15" t="s">
        <v>56</v>
      </c>
      <c r="F3" s="13" t="s">
        <v>103</v>
      </c>
      <c r="G3" s="16" t="s">
        <v>53</v>
      </c>
      <c r="H3" s="14" t="s">
        <v>54</v>
      </c>
      <c r="I3" s="14" t="s">
        <v>55</v>
      </c>
      <c r="J3" s="14" t="s">
        <v>56</v>
      </c>
      <c r="K3" s="12" t="s">
        <v>105</v>
      </c>
      <c r="L3" s="12" t="s">
        <v>53</v>
      </c>
      <c r="M3" s="14" t="s">
        <v>54</v>
      </c>
      <c r="N3" s="14" t="s">
        <v>55</v>
      </c>
      <c r="O3" s="14" t="s">
        <v>56</v>
      </c>
      <c r="P3" s="12" t="s">
        <v>106</v>
      </c>
      <c r="Q3" s="12" t="s">
        <v>53</v>
      </c>
      <c r="R3" s="14" t="s">
        <v>54</v>
      </c>
      <c r="S3" s="14" t="s">
        <v>55</v>
      </c>
      <c r="T3" s="14" t="s">
        <v>56</v>
      </c>
      <c r="U3" s="12" t="s">
        <v>109</v>
      </c>
      <c r="V3" s="12" t="s">
        <v>53</v>
      </c>
      <c r="W3" s="14" t="s">
        <v>54</v>
      </c>
      <c r="X3" s="14" t="s">
        <v>55</v>
      </c>
      <c r="Y3" s="14" t="s">
        <v>56</v>
      </c>
      <c r="Z3" s="12" t="s">
        <v>111</v>
      </c>
      <c r="AA3" s="325"/>
    </row>
    <row r="4" spans="1:27" s="4" customFormat="1" ht="11.25" customHeight="1">
      <c r="A4" s="315"/>
      <c r="B4" s="31" t="s">
        <v>45</v>
      </c>
      <c r="C4" s="32" t="s">
        <v>46</v>
      </c>
      <c r="D4" s="32" t="s">
        <v>47</v>
      </c>
      <c r="E4" s="32" t="s">
        <v>48</v>
      </c>
      <c r="F4" s="32" t="s">
        <v>92</v>
      </c>
      <c r="G4" s="31" t="s">
        <v>51</v>
      </c>
      <c r="H4" s="31" t="s">
        <v>58</v>
      </c>
      <c r="I4" s="32" t="s">
        <v>59</v>
      </c>
      <c r="J4" s="32" t="s">
        <v>60</v>
      </c>
      <c r="K4" s="32" t="s">
        <v>93</v>
      </c>
      <c r="L4" s="32" t="s">
        <v>94</v>
      </c>
      <c r="M4" s="32" t="s">
        <v>64</v>
      </c>
      <c r="N4" s="32" t="s">
        <v>65</v>
      </c>
      <c r="O4" s="32" t="s">
        <v>66</v>
      </c>
      <c r="P4" s="32" t="s">
        <v>95</v>
      </c>
      <c r="Q4" s="32" t="s">
        <v>96</v>
      </c>
      <c r="R4" s="32" t="s">
        <v>69</v>
      </c>
      <c r="S4" s="32" t="s">
        <v>70</v>
      </c>
      <c r="T4" s="32" t="s">
        <v>71</v>
      </c>
      <c r="U4" s="32" t="s">
        <v>97</v>
      </c>
      <c r="V4" s="32" t="s">
        <v>98</v>
      </c>
      <c r="W4" s="32" t="s">
        <v>74</v>
      </c>
      <c r="X4" s="32" t="s">
        <v>75</v>
      </c>
      <c r="Y4" s="32" t="s">
        <v>76</v>
      </c>
      <c r="Z4" s="32" t="s">
        <v>99</v>
      </c>
      <c r="AA4" s="32" t="s">
        <v>101</v>
      </c>
    </row>
    <row r="5" spans="1:27" s="4" customFormat="1" ht="25.5">
      <c r="A5" s="41" t="s">
        <v>144</v>
      </c>
      <c r="B5" s="26">
        <f>ROUND($F5/4,2)</f>
        <v>27.5</v>
      </c>
      <c r="C5" s="26">
        <f>ROUND($F5/4,2)</f>
        <v>27.5</v>
      </c>
      <c r="D5" s="26">
        <f>ROUND($F5/4,2)</f>
        <v>27.5</v>
      </c>
      <c r="E5" s="26">
        <f>ROUND($F5/4,2)</f>
        <v>27.5</v>
      </c>
      <c r="F5" s="27">
        <v>110</v>
      </c>
      <c r="G5" s="26">
        <f>ROUND($K5/4,0)</f>
        <v>0</v>
      </c>
      <c r="H5" s="26">
        <f t="shared" ref="H5:J12" si="0">ROUND($K5/4,0)</f>
        <v>0</v>
      </c>
      <c r="I5" s="26">
        <f t="shared" si="0"/>
        <v>0</v>
      </c>
      <c r="J5" s="26">
        <f t="shared" si="0"/>
        <v>0</v>
      </c>
      <c r="K5" s="27">
        <v>0</v>
      </c>
      <c r="L5" s="26">
        <f>ROUND($P5/4,0)</f>
        <v>0</v>
      </c>
      <c r="M5" s="26">
        <f t="shared" ref="M5:O12" si="1">ROUND($P5/4,0)</f>
        <v>0</v>
      </c>
      <c r="N5" s="26">
        <f t="shared" si="1"/>
        <v>0</v>
      </c>
      <c r="O5" s="26">
        <f t="shared" si="1"/>
        <v>0</v>
      </c>
      <c r="P5" s="27">
        <v>0</v>
      </c>
      <c r="Q5" s="26">
        <f>ROUND($U5/4,0)</f>
        <v>0</v>
      </c>
      <c r="R5" s="26">
        <f t="shared" ref="R5:T12" si="2">ROUND($U5/4,0)</f>
        <v>0</v>
      </c>
      <c r="S5" s="26">
        <f t="shared" si="2"/>
        <v>0</v>
      </c>
      <c r="T5" s="26">
        <f t="shared" si="2"/>
        <v>0</v>
      </c>
      <c r="U5" s="27">
        <v>0</v>
      </c>
      <c r="V5" s="26">
        <f>ROUND($Z5/4,0)</f>
        <v>0</v>
      </c>
      <c r="W5" s="26">
        <f t="shared" ref="W5:Y12" si="3">ROUND($Z5/4,0)</f>
        <v>0</v>
      </c>
      <c r="X5" s="26">
        <f t="shared" si="3"/>
        <v>0</v>
      </c>
      <c r="Y5" s="26">
        <f t="shared" si="3"/>
        <v>0</v>
      </c>
      <c r="Z5" s="27">
        <v>0</v>
      </c>
      <c r="AA5" s="28">
        <f>$F5+$K5+$P5+$U5+$Z5</f>
        <v>110</v>
      </c>
    </row>
    <row r="6" spans="1:27">
      <c r="A6" s="41" t="s">
        <v>87</v>
      </c>
      <c r="B6" s="26">
        <f t="shared" ref="B6:B12" si="4">ROUND($F6/4,0)</f>
        <v>0</v>
      </c>
      <c r="C6" s="26">
        <f t="shared" ref="C6:E12" si="5">ROUND($F6/4,0)</f>
        <v>0</v>
      </c>
      <c r="D6" s="26">
        <f t="shared" si="5"/>
        <v>0</v>
      </c>
      <c r="E6" s="26">
        <f t="shared" si="5"/>
        <v>0</v>
      </c>
      <c r="F6" s="27">
        <v>0</v>
      </c>
      <c r="G6" s="26">
        <f t="shared" ref="G6:G12" si="6">ROUND($K6/4,0)</f>
        <v>0</v>
      </c>
      <c r="H6" s="26">
        <f t="shared" si="0"/>
        <v>0</v>
      </c>
      <c r="I6" s="26">
        <f t="shared" si="0"/>
        <v>0</v>
      </c>
      <c r="J6" s="26">
        <f t="shared" si="0"/>
        <v>0</v>
      </c>
      <c r="K6" s="27">
        <v>0</v>
      </c>
      <c r="L6" s="26">
        <f t="shared" ref="L6:L12" si="7">ROUND($P6/4,0)</f>
        <v>0</v>
      </c>
      <c r="M6" s="26">
        <f t="shared" si="1"/>
        <v>0</v>
      </c>
      <c r="N6" s="26">
        <f t="shared" si="1"/>
        <v>0</v>
      </c>
      <c r="O6" s="26">
        <f t="shared" si="1"/>
        <v>0</v>
      </c>
      <c r="P6" s="27">
        <v>0</v>
      </c>
      <c r="Q6" s="26">
        <f t="shared" ref="Q6:Q12" si="8">ROUND($U6/4,0)</f>
        <v>0</v>
      </c>
      <c r="R6" s="26">
        <f t="shared" si="2"/>
        <v>0</v>
      </c>
      <c r="S6" s="26">
        <f t="shared" si="2"/>
        <v>0</v>
      </c>
      <c r="T6" s="26">
        <f t="shared" si="2"/>
        <v>0</v>
      </c>
      <c r="U6" s="27">
        <v>0</v>
      </c>
      <c r="V6" s="26">
        <f t="shared" ref="V6:V12" si="9">ROUND($Z6/4,0)</f>
        <v>0</v>
      </c>
      <c r="W6" s="26">
        <f t="shared" si="3"/>
        <v>0</v>
      </c>
      <c r="X6" s="26">
        <f t="shared" si="3"/>
        <v>0</v>
      </c>
      <c r="Y6" s="26">
        <f t="shared" si="3"/>
        <v>0</v>
      </c>
      <c r="Z6" s="27">
        <v>0</v>
      </c>
      <c r="AA6" s="28">
        <f t="shared" ref="AA6:AA12" si="10">$F6+$K6+$P6+$U6+$Z6</f>
        <v>0</v>
      </c>
    </row>
    <row r="7" spans="1:27" ht="38.25">
      <c r="A7" s="41" t="s">
        <v>145</v>
      </c>
      <c r="B7" s="26">
        <f t="shared" si="4"/>
        <v>0</v>
      </c>
      <c r="C7" s="26">
        <f t="shared" si="5"/>
        <v>0</v>
      </c>
      <c r="D7" s="26">
        <f t="shared" si="5"/>
        <v>0</v>
      </c>
      <c r="E7" s="26">
        <f t="shared" si="5"/>
        <v>0</v>
      </c>
      <c r="F7" s="27">
        <v>0</v>
      </c>
      <c r="G7" s="26">
        <f t="shared" si="6"/>
        <v>0</v>
      </c>
      <c r="H7" s="26">
        <f t="shared" si="0"/>
        <v>0</v>
      </c>
      <c r="I7" s="26">
        <f t="shared" si="0"/>
        <v>0</v>
      </c>
      <c r="J7" s="26">
        <f t="shared" si="0"/>
        <v>0</v>
      </c>
      <c r="K7" s="27">
        <v>0</v>
      </c>
      <c r="L7" s="26">
        <f t="shared" si="7"/>
        <v>0</v>
      </c>
      <c r="M7" s="26">
        <f t="shared" si="1"/>
        <v>0</v>
      </c>
      <c r="N7" s="26">
        <f t="shared" si="1"/>
        <v>0</v>
      </c>
      <c r="O7" s="26">
        <f t="shared" si="1"/>
        <v>0</v>
      </c>
      <c r="P7" s="27">
        <v>0</v>
      </c>
      <c r="Q7" s="26">
        <f t="shared" si="8"/>
        <v>0</v>
      </c>
      <c r="R7" s="26">
        <f t="shared" si="2"/>
        <v>0</v>
      </c>
      <c r="S7" s="26">
        <f t="shared" si="2"/>
        <v>0</v>
      </c>
      <c r="T7" s="26">
        <f t="shared" si="2"/>
        <v>0</v>
      </c>
      <c r="U7" s="27">
        <v>0</v>
      </c>
      <c r="V7" s="26">
        <f t="shared" si="9"/>
        <v>0</v>
      </c>
      <c r="W7" s="26">
        <f t="shared" si="3"/>
        <v>0</v>
      </c>
      <c r="X7" s="26">
        <f t="shared" si="3"/>
        <v>0</v>
      </c>
      <c r="Y7" s="26">
        <f t="shared" si="3"/>
        <v>0</v>
      </c>
      <c r="Z7" s="27">
        <v>0</v>
      </c>
      <c r="AA7" s="28">
        <f t="shared" si="10"/>
        <v>0</v>
      </c>
    </row>
    <row r="8" spans="1:27" ht="25.5">
      <c r="A8" s="41" t="s">
        <v>88</v>
      </c>
      <c r="B8" s="26">
        <f t="shared" si="4"/>
        <v>0</v>
      </c>
      <c r="C8" s="26">
        <f t="shared" si="5"/>
        <v>0</v>
      </c>
      <c r="D8" s="26">
        <f t="shared" si="5"/>
        <v>0</v>
      </c>
      <c r="E8" s="26">
        <f t="shared" si="5"/>
        <v>0</v>
      </c>
      <c r="F8" s="27">
        <v>0</v>
      </c>
      <c r="G8" s="26">
        <f t="shared" si="6"/>
        <v>0</v>
      </c>
      <c r="H8" s="26">
        <f t="shared" si="0"/>
        <v>0</v>
      </c>
      <c r="I8" s="26">
        <f t="shared" si="0"/>
        <v>0</v>
      </c>
      <c r="J8" s="26">
        <f t="shared" si="0"/>
        <v>0</v>
      </c>
      <c r="K8" s="27">
        <v>0</v>
      </c>
      <c r="L8" s="26">
        <f t="shared" si="7"/>
        <v>0</v>
      </c>
      <c r="M8" s="26">
        <f t="shared" si="1"/>
        <v>0</v>
      </c>
      <c r="N8" s="26">
        <f t="shared" si="1"/>
        <v>0</v>
      </c>
      <c r="O8" s="26">
        <f t="shared" si="1"/>
        <v>0</v>
      </c>
      <c r="P8" s="27">
        <v>0</v>
      </c>
      <c r="Q8" s="26">
        <f t="shared" si="8"/>
        <v>0</v>
      </c>
      <c r="R8" s="26">
        <f t="shared" si="2"/>
        <v>0</v>
      </c>
      <c r="S8" s="26">
        <f t="shared" si="2"/>
        <v>0</v>
      </c>
      <c r="T8" s="26">
        <f t="shared" si="2"/>
        <v>0</v>
      </c>
      <c r="U8" s="27">
        <v>0</v>
      </c>
      <c r="V8" s="26">
        <f t="shared" si="9"/>
        <v>0</v>
      </c>
      <c r="W8" s="26">
        <f t="shared" si="3"/>
        <v>0</v>
      </c>
      <c r="X8" s="26">
        <f t="shared" si="3"/>
        <v>0</v>
      </c>
      <c r="Y8" s="26">
        <f t="shared" si="3"/>
        <v>0</v>
      </c>
      <c r="Z8" s="27">
        <v>0</v>
      </c>
      <c r="AA8" s="28">
        <f t="shared" si="10"/>
        <v>0</v>
      </c>
    </row>
    <row r="9" spans="1:27">
      <c r="A9" s="41" t="s">
        <v>89</v>
      </c>
      <c r="B9" s="26">
        <f t="shared" si="4"/>
        <v>0</v>
      </c>
      <c r="C9" s="26">
        <f t="shared" si="5"/>
        <v>0</v>
      </c>
      <c r="D9" s="26">
        <f t="shared" si="5"/>
        <v>0</v>
      </c>
      <c r="E9" s="26">
        <f t="shared" si="5"/>
        <v>0</v>
      </c>
      <c r="F9" s="27">
        <v>0</v>
      </c>
      <c r="G9" s="26">
        <f t="shared" si="6"/>
        <v>0</v>
      </c>
      <c r="H9" s="26">
        <f t="shared" si="0"/>
        <v>0</v>
      </c>
      <c r="I9" s="26">
        <f t="shared" si="0"/>
        <v>0</v>
      </c>
      <c r="J9" s="26">
        <f t="shared" si="0"/>
        <v>0</v>
      </c>
      <c r="K9" s="27">
        <v>0</v>
      </c>
      <c r="L9" s="26">
        <f t="shared" si="7"/>
        <v>0</v>
      </c>
      <c r="M9" s="26">
        <f t="shared" si="1"/>
        <v>0</v>
      </c>
      <c r="N9" s="26">
        <f t="shared" si="1"/>
        <v>0</v>
      </c>
      <c r="O9" s="26">
        <f t="shared" si="1"/>
        <v>0</v>
      </c>
      <c r="P9" s="27">
        <v>0</v>
      </c>
      <c r="Q9" s="26">
        <f t="shared" si="8"/>
        <v>0</v>
      </c>
      <c r="R9" s="26">
        <f t="shared" si="2"/>
        <v>0</v>
      </c>
      <c r="S9" s="26">
        <f t="shared" si="2"/>
        <v>0</v>
      </c>
      <c r="T9" s="26">
        <f t="shared" si="2"/>
        <v>0</v>
      </c>
      <c r="U9" s="27">
        <v>0</v>
      </c>
      <c r="V9" s="26">
        <f t="shared" si="9"/>
        <v>0</v>
      </c>
      <c r="W9" s="26">
        <f t="shared" si="3"/>
        <v>0</v>
      </c>
      <c r="X9" s="26">
        <f t="shared" si="3"/>
        <v>0</v>
      </c>
      <c r="Y9" s="26">
        <f t="shared" si="3"/>
        <v>0</v>
      </c>
      <c r="Z9" s="27">
        <v>0</v>
      </c>
      <c r="AA9" s="28">
        <f t="shared" si="10"/>
        <v>0</v>
      </c>
    </row>
    <row r="10" spans="1:27" ht="38.25">
      <c r="A10" s="41" t="s">
        <v>146</v>
      </c>
      <c r="B10" s="26">
        <f t="shared" si="4"/>
        <v>0</v>
      </c>
      <c r="C10" s="26">
        <f t="shared" si="5"/>
        <v>0</v>
      </c>
      <c r="D10" s="26">
        <f t="shared" si="5"/>
        <v>0</v>
      </c>
      <c r="E10" s="26">
        <f t="shared" si="5"/>
        <v>0</v>
      </c>
      <c r="F10" s="27">
        <v>0</v>
      </c>
      <c r="G10" s="26">
        <f t="shared" si="6"/>
        <v>0</v>
      </c>
      <c r="H10" s="26">
        <f t="shared" si="0"/>
        <v>0</v>
      </c>
      <c r="I10" s="26">
        <f t="shared" si="0"/>
        <v>0</v>
      </c>
      <c r="J10" s="26">
        <f t="shared" si="0"/>
        <v>0</v>
      </c>
      <c r="K10" s="27">
        <v>0</v>
      </c>
      <c r="L10" s="26">
        <f t="shared" si="7"/>
        <v>0</v>
      </c>
      <c r="M10" s="26">
        <f t="shared" si="1"/>
        <v>0</v>
      </c>
      <c r="N10" s="26">
        <f t="shared" si="1"/>
        <v>0</v>
      </c>
      <c r="O10" s="26">
        <f t="shared" si="1"/>
        <v>0</v>
      </c>
      <c r="P10" s="27">
        <v>0</v>
      </c>
      <c r="Q10" s="26">
        <f t="shared" si="8"/>
        <v>0</v>
      </c>
      <c r="R10" s="26">
        <f t="shared" si="2"/>
        <v>0</v>
      </c>
      <c r="S10" s="26">
        <f t="shared" si="2"/>
        <v>0</v>
      </c>
      <c r="T10" s="26">
        <f t="shared" si="2"/>
        <v>0</v>
      </c>
      <c r="U10" s="27">
        <v>0</v>
      </c>
      <c r="V10" s="26">
        <f t="shared" si="9"/>
        <v>0</v>
      </c>
      <c r="W10" s="26">
        <f t="shared" si="3"/>
        <v>0</v>
      </c>
      <c r="X10" s="26">
        <f t="shared" si="3"/>
        <v>0</v>
      </c>
      <c r="Y10" s="26">
        <f t="shared" si="3"/>
        <v>0</v>
      </c>
      <c r="Z10" s="27">
        <v>0</v>
      </c>
      <c r="AA10" s="28">
        <f t="shared" si="10"/>
        <v>0</v>
      </c>
    </row>
    <row r="11" spans="1:27" ht="25.5">
      <c r="A11" s="41" t="s">
        <v>90</v>
      </c>
      <c r="B11" s="26">
        <f t="shared" si="4"/>
        <v>0</v>
      </c>
      <c r="C11" s="26">
        <f t="shared" si="5"/>
        <v>0</v>
      </c>
      <c r="D11" s="26">
        <f t="shared" si="5"/>
        <v>0</v>
      </c>
      <c r="E11" s="26">
        <f t="shared" si="5"/>
        <v>0</v>
      </c>
      <c r="F11" s="27">
        <v>0</v>
      </c>
      <c r="G11" s="26">
        <f t="shared" si="6"/>
        <v>0</v>
      </c>
      <c r="H11" s="26">
        <f t="shared" si="0"/>
        <v>0</v>
      </c>
      <c r="I11" s="26">
        <f t="shared" si="0"/>
        <v>0</v>
      </c>
      <c r="J11" s="26">
        <f t="shared" si="0"/>
        <v>0</v>
      </c>
      <c r="K11" s="27">
        <v>0</v>
      </c>
      <c r="L11" s="26">
        <f t="shared" si="7"/>
        <v>0</v>
      </c>
      <c r="M11" s="26">
        <f t="shared" si="1"/>
        <v>0</v>
      </c>
      <c r="N11" s="26">
        <f t="shared" si="1"/>
        <v>0</v>
      </c>
      <c r="O11" s="26">
        <f t="shared" si="1"/>
        <v>0</v>
      </c>
      <c r="P11" s="27">
        <v>0</v>
      </c>
      <c r="Q11" s="26">
        <f t="shared" si="8"/>
        <v>0</v>
      </c>
      <c r="R11" s="26">
        <f t="shared" si="2"/>
        <v>0</v>
      </c>
      <c r="S11" s="26">
        <f t="shared" si="2"/>
        <v>0</v>
      </c>
      <c r="T11" s="26">
        <f t="shared" si="2"/>
        <v>0</v>
      </c>
      <c r="U11" s="27">
        <v>0</v>
      </c>
      <c r="V11" s="26">
        <f t="shared" si="9"/>
        <v>0</v>
      </c>
      <c r="W11" s="26">
        <f t="shared" si="3"/>
        <v>0</v>
      </c>
      <c r="X11" s="26">
        <f t="shared" si="3"/>
        <v>0</v>
      </c>
      <c r="Y11" s="26">
        <f t="shared" si="3"/>
        <v>0</v>
      </c>
      <c r="Z11" s="27">
        <v>0</v>
      </c>
      <c r="AA11" s="28">
        <f t="shared" si="10"/>
        <v>0</v>
      </c>
    </row>
    <row r="12" spans="1:27" ht="25.5">
      <c r="A12" s="41" t="s">
        <v>91</v>
      </c>
      <c r="B12" s="26">
        <f t="shared" si="4"/>
        <v>0</v>
      </c>
      <c r="C12" s="26">
        <f t="shared" si="5"/>
        <v>0</v>
      </c>
      <c r="D12" s="26">
        <f t="shared" si="5"/>
        <v>0</v>
      </c>
      <c r="E12" s="26">
        <f t="shared" si="5"/>
        <v>0</v>
      </c>
      <c r="F12" s="27">
        <v>0</v>
      </c>
      <c r="G12" s="26">
        <f t="shared" si="6"/>
        <v>0</v>
      </c>
      <c r="H12" s="26">
        <f t="shared" si="0"/>
        <v>0</v>
      </c>
      <c r="I12" s="26">
        <f t="shared" si="0"/>
        <v>0</v>
      </c>
      <c r="J12" s="26">
        <f t="shared" si="0"/>
        <v>0</v>
      </c>
      <c r="K12" s="27">
        <v>0</v>
      </c>
      <c r="L12" s="26">
        <f t="shared" si="7"/>
        <v>0</v>
      </c>
      <c r="M12" s="26">
        <f t="shared" si="1"/>
        <v>0</v>
      </c>
      <c r="N12" s="26">
        <f t="shared" si="1"/>
        <v>0</v>
      </c>
      <c r="O12" s="26">
        <f t="shared" si="1"/>
        <v>0</v>
      </c>
      <c r="P12" s="27">
        <v>0</v>
      </c>
      <c r="Q12" s="26">
        <f t="shared" si="8"/>
        <v>0</v>
      </c>
      <c r="R12" s="26">
        <f t="shared" si="2"/>
        <v>0</v>
      </c>
      <c r="S12" s="26">
        <f t="shared" si="2"/>
        <v>0</v>
      </c>
      <c r="T12" s="26">
        <f t="shared" si="2"/>
        <v>0</v>
      </c>
      <c r="U12" s="27">
        <v>0</v>
      </c>
      <c r="V12" s="26">
        <f t="shared" si="9"/>
        <v>0</v>
      </c>
      <c r="W12" s="26">
        <f t="shared" si="3"/>
        <v>0</v>
      </c>
      <c r="X12" s="26">
        <f t="shared" si="3"/>
        <v>0</v>
      </c>
      <c r="Y12" s="26">
        <f t="shared" si="3"/>
        <v>0</v>
      </c>
      <c r="Z12" s="27">
        <v>0</v>
      </c>
      <c r="AA12" s="28">
        <f t="shared" si="10"/>
        <v>0</v>
      </c>
    </row>
    <row r="13" spans="1:27" s="29" customFormat="1">
      <c r="A13" s="24" t="s">
        <v>0</v>
      </c>
      <c r="B13" s="5">
        <f>SUM(B5:B12)</f>
        <v>27.5</v>
      </c>
      <c r="C13" s="5">
        <f t="shared" ref="C13:AA13" si="11">SUM(C5:C12)</f>
        <v>27.5</v>
      </c>
      <c r="D13" s="5">
        <f t="shared" si="11"/>
        <v>27.5</v>
      </c>
      <c r="E13" s="5">
        <f t="shared" si="11"/>
        <v>27.5</v>
      </c>
      <c r="F13" s="5">
        <f t="shared" si="11"/>
        <v>110</v>
      </c>
      <c r="G13" s="5">
        <f t="shared" si="11"/>
        <v>0</v>
      </c>
      <c r="H13" s="5">
        <f t="shared" si="11"/>
        <v>0</v>
      </c>
      <c r="I13" s="5">
        <f t="shared" si="11"/>
        <v>0</v>
      </c>
      <c r="J13" s="5">
        <f t="shared" si="11"/>
        <v>0</v>
      </c>
      <c r="K13" s="5">
        <f t="shared" si="11"/>
        <v>0</v>
      </c>
      <c r="L13" s="5">
        <f t="shared" si="11"/>
        <v>0</v>
      </c>
      <c r="M13" s="5">
        <f t="shared" si="11"/>
        <v>0</v>
      </c>
      <c r="N13" s="5">
        <f t="shared" si="11"/>
        <v>0</v>
      </c>
      <c r="O13" s="5">
        <f t="shared" si="11"/>
        <v>0</v>
      </c>
      <c r="P13" s="5">
        <f t="shared" si="11"/>
        <v>0</v>
      </c>
      <c r="Q13" s="5">
        <f t="shared" si="11"/>
        <v>0</v>
      </c>
      <c r="R13" s="5">
        <f t="shared" si="11"/>
        <v>0</v>
      </c>
      <c r="S13" s="5">
        <f t="shared" si="11"/>
        <v>0</v>
      </c>
      <c r="T13" s="5">
        <f t="shared" si="11"/>
        <v>0</v>
      </c>
      <c r="U13" s="5">
        <f t="shared" si="11"/>
        <v>0</v>
      </c>
      <c r="V13" s="5">
        <f t="shared" si="11"/>
        <v>0</v>
      </c>
      <c r="W13" s="5">
        <f t="shared" si="11"/>
        <v>0</v>
      </c>
      <c r="X13" s="5">
        <f t="shared" si="11"/>
        <v>0</v>
      </c>
      <c r="Y13" s="5">
        <f t="shared" si="11"/>
        <v>0</v>
      </c>
      <c r="Z13" s="5">
        <f t="shared" si="11"/>
        <v>0</v>
      </c>
      <c r="AA13" s="5">
        <f t="shared" si="11"/>
        <v>110</v>
      </c>
    </row>
    <row r="15" spans="1:27">
      <c r="A15" s="316" t="s">
        <v>112</v>
      </c>
      <c r="B15" s="317"/>
      <c r="C15" s="317"/>
      <c r="D15" s="317"/>
      <c r="E15" s="317"/>
      <c r="F15" s="317"/>
      <c r="G15" s="317"/>
      <c r="H15" s="318"/>
      <c r="I15" s="318"/>
      <c r="J15" s="318"/>
      <c r="K15" s="318"/>
      <c r="L15" s="318"/>
      <c r="M15" s="318"/>
      <c r="N15" s="318"/>
      <c r="O15" s="318"/>
      <c r="P15" s="318"/>
    </row>
    <row r="16" spans="1:27">
      <c r="A16" s="319" t="s">
        <v>85</v>
      </c>
      <c r="B16" s="320"/>
      <c r="C16" s="320"/>
      <c r="D16" s="320"/>
      <c r="E16" s="320"/>
      <c r="F16" s="320"/>
      <c r="G16" s="320"/>
      <c r="H16" s="318"/>
      <c r="I16" s="318"/>
      <c r="J16" s="318"/>
      <c r="K16" s="318"/>
      <c r="L16" s="318"/>
      <c r="M16" s="318"/>
      <c r="N16" s="318"/>
      <c r="O16" s="318"/>
      <c r="P16" s="318"/>
    </row>
    <row r="18" spans="1:4">
      <c r="A18" s="21" t="s">
        <v>149</v>
      </c>
      <c r="B18" s="311" t="s">
        <v>147</v>
      </c>
      <c r="C18" s="311"/>
      <c r="D18" s="311"/>
    </row>
    <row r="19" spans="1:4">
      <c r="A19" s="3"/>
      <c r="B19" s="296" t="s">
        <v>148</v>
      </c>
      <c r="C19" s="296"/>
      <c r="D19" s="296"/>
    </row>
    <row r="21" spans="1:4">
      <c r="A21" s="312" t="s">
        <v>158</v>
      </c>
      <c r="B21" s="312"/>
    </row>
  </sheetData>
  <sheetProtection formatCells="0" formatColumns="0" formatRows="0" pivotTables="0"/>
  <mergeCells count="13">
    <mergeCell ref="A1:AA1"/>
    <mergeCell ref="Q2:U2"/>
    <mergeCell ref="V2:Z2"/>
    <mergeCell ref="AA2:AA3"/>
    <mergeCell ref="B2:F2"/>
    <mergeCell ref="G2:K2"/>
    <mergeCell ref="L2:P2"/>
    <mergeCell ref="B18:D18"/>
    <mergeCell ref="B19:D19"/>
    <mergeCell ref="A21:B21"/>
    <mergeCell ref="A2:A4"/>
    <mergeCell ref="A15:P15"/>
    <mergeCell ref="A16:P16"/>
  </mergeCells>
  <phoneticPr fontId="2" type="noConversion"/>
  <hyperlinks>
    <hyperlink ref="A21" r:id="rId1" location="'Commercial Summary Sheet'!A1"/>
  </hyperlinks>
  <pageMargins left="0.5" right="0.25" top="0.75" bottom="0.5" header="0.5" footer="0.5"/>
  <pageSetup paperSize="9" scale="57" orientation="landscape" r:id="rId2"/>
  <headerFooter alignWithMargins="0">
    <oddFooter>&amp;L&amp;F\&amp;A</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AF35"/>
  <sheetViews>
    <sheetView tabSelected="1" view="pageBreakPreview" zoomScale="90" zoomScaleNormal="80" zoomScaleSheetLayoutView="90" workbookViewId="0">
      <pane xSplit="6" ySplit="4" topLeftCell="G5" activePane="bottomRight" state="frozen"/>
      <selection activeCell="F41" sqref="F41"/>
      <selection pane="topRight" activeCell="F41" sqref="F41"/>
      <selection pane="bottomLeft" activeCell="F41" sqref="F41"/>
      <selection pane="bottomRight" activeCell="M8" sqref="M8"/>
    </sheetView>
  </sheetViews>
  <sheetFormatPr defaultRowHeight="12.75"/>
  <cols>
    <col min="1" max="1" width="14.5703125" customWidth="1"/>
    <col min="2" max="2" width="13.140625" bestFit="1" customWidth="1"/>
    <col min="3" max="3" width="22" customWidth="1"/>
    <col min="4" max="4" width="10.7109375" bestFit="1" customWidth="1"/>
    <col min="5" max="5" width="11" bestFit="1" customWidth="1"/>
    <col min="6" max="6" width="4.5703125" bestFit="1" customWidth="1"/>
    <col min="11" max="11" width="11.7109375" bestFit="1" customWidth="1"/>
    <col min="16" max="16" width="13.85546875" bestFit="1" customWidth="1"/>
    <col min="21" max="21" width="16.85546875" bestFit="1" customWidth="1"/>
    <col min="26" max="26" width="16.85546875" bestFit="1" customWidth="1"/>
    <col min="31" max="31" width="16.85546875" bestFit="1" customWidth="1"/>
    <col min="32" max="32" width="19.140625" bestFit="1" customWidth="1"/>
  </cols>
  <sheetData>
    <row r="1" spans="1:32" ht="15">
      <c r="A1" s="327" t="s">
        <v>270</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row>
    <row r="2" spans="1:32" ht="25.5">
      <c r="A2" s="189" t="s">
        <v>42</v>
      </c>
      <c r="B2" s="190" t="s">
        <v>172</v>
      </c>
      <c r="C2" s="191" t="s">
        <v>173</v>
      </c>
      <c r="D2" s="192" t="s">
        <v>168</v>
      </c>
      <c r="E2" s="193" t="s">
        <v>169</v>
      </c>
      <c r="F2" s="96" t="s">
        <v>44</v>
      </c>
      <c r="G2" s="331" t="s">
        <v>316</v>
      </c>
      <c r="H2" s="332"/>
      <c r="I2" s="332"/>
      <c r="J2" s="332"/>
      <c r="K2" s="333"/>
      <c r="L2" s="334" t="s">
        <v>243</v>
      </c>
      <c r="M2" s="335"/>
      <c r="N2" s="335"/>
      <c r="O2" s="335"/>
      <c r="P2" s="336"/>
      <c r="Q2" s="334" t="s">
        <v>244</v>
      </c>
      <c r="R2" s="335"/>
      <c r="S2" s="335"/>
      <c r="T2" s="335"/>
      <c r="U2" s="336"/>
      <c r="V2" s="334" t="s">
        <v>245</v>
      </c>
      <c r="W2" s="335"/>
      <c r="X2" s="335"/>
      <c r="Y2" s="335"/>
      <c r="Z2" s="336"/>
      <c r="AA2" s="334" t="s">
        <v>246</v>
      </c>
      <c r="AB2" s="335"/>
      <c r="AC2" s="335"/>
      <c r="AD2" s="335"/>
      <c r="AE2" s="336"/>
      <c r="AF2" s="85" t="s">
        <v>83</v>
      </c>
    </row>
    <row r="3" spans="1:32" ht="38.25">
      <c r="A3" s="194"/>
      <c r="B3" s="195"/>
      <c r="C3" s="196"/>
      <c r="D3" s="197"/>
      <c r="E3" s="198"/>
      <c r="F3" s="99"/>
      <c r="G3" s="85" t="s">
        <v>53</v>
      </c>
      <c r="H3" s="86" t="s">
        <v>54</v>
      </c>
      <c r="I3" s="86" t="s">
        <v>55</v>
      </c>
      <c r="J3" s="86" t="s">
        <v>56</v>
      </c>
      <c r="K3" s="85" t="s">
        <v>57</v>
      </c>
      <c r="L3" s="87" t="s">
        <v>53</v>
      </c>
      <c r="M3" s="88" t="s">
        <v>54</v>
      </c>
      <c r="N3" s="88" t="s">
        <v>55</v>
      </c>
      <c r="O3" s="88" t="s">
        <v>56</v>
      </c>
      <c r="P3" s="89" t="s">
        <v>62</v>
      </c>
      <c r="Q3" s="89" t="s">
        <v>53</v>
      </c>
      <c r="R3" s="88" t="s">
        <v>54</v>
      </c>
      <c r="S3" s="88" t="s">
        <v>55</v>
      </c>
      <c r="T3" s="88" t="s">
        <v>56</v>
      </c>
      <c r="U3" s="89" t="s">
        <v>80</v>
      </c>
      <c r="V3" s="89" t="s">
        <v>53</v>
      </c>
      <c r="W3" s="88" t="s">
        <v>54</v>
      </c>
      <c r="X3" s="88" t="s">
        <v>55</v>
      </c>
      <c r="Y3" s="88" t="s">
        <v>56</v>
      </c>
      <c r="Z3" s="89" t="s">
        <v>81</v>
      </c>
      <c r="AA3" s="89" t="s">
        <v>53</v>
      </c>
      <c r="AB3" s="88" t="s">
        <v>54</v>
      </c>
      <c r="AC3" s="88" t="s">
        <v>55</v>
      </c>
      <c r="AD3" s="88" t="s">
        <v>56</v>
      </c>
      <c r="AE3" s="89" t="s">
        <v>82</v>
      </c>
      <c r="AF3" s="85"/>
    </row>
    <row r="4" spans="1:32" ht="13.5" thickBot="1">
      <c r="A4" s="199"/>
      <c r="B4" s="195"/>
      <c r="C4" s="196"/>
      <c r="D4" s="197"/>
      <c r="E4" s="198"/>
      <c r="F4" s="90" t="s">
        <v>45</v>
      </c>
      <c r="G4" s="91" t="s">
        <v>46</v>
      </c>
      <c r="H4" s="91" t="s">
        <v>47</v>
      </c>
      <c r="I4" s="91" t="s">
        <v>48</v>
      </c>
      <c r="J4" s="91" t="s">
        <v>49</v>
      </c>
      <c r="K4" s="91" t="s">
        <v>50</v>
      </c>
      <c r="L4" s="92" t="s">
        <v>58</v>
      </c>
      <c r="M4" s="91" t="s">
        <v>59</v>
      </c>
      <c r="N4" s="91" t="s">
        <v>60</v>
      </c>
      <c r="O4" s="91" t="s">
        <v>61</v>
      </c>
      <c r="P4" s="91" t="s">
        <v>63</v>
      </c>
      <c r="Q4" s="91" t="s">
        <v>64</v>
      </c>
      <c r="R4" s="91" t="s">
        <v>65</v>
      </c>
      <c r="S4" s="91" t="s">
        <v>66</v>
      </c>
      <c r="T4" s="91" t="s">
        <v>67</v>
      </c>
      <c r="U4" s="91" t="s">
        <v>68</v>
      </c>
      <c r="V4" s="91" t="s">
        <v>69</v>
      </c>
      <c r="W4" s="91" t="s">
        <v>70</v>
      </c>
      <c r="X4" s="91" t="s">
        <v>71</v>
      </c>
      <c r="Y4" s="91" t="s">
        <v>72</v>
      </c>
      <c r="Z4" s="91" t="s">
        <v>73</v>
      </c>
      <c r="AA4" s="91" t="s">
        <v>74</v>
      </c>
      <c r="AB4" s="91" t="s">
        <v>75</v>
      </c>
      <c r="AC4" s="91" t="s">
        <v>76</v>
      </c>
      <c r="AD4" s="91" t="s">
        <v>77</v>
      </c>
      <c r="AE4" s="91" t="s">
        <v>78</v>
      </c>
      <c r="AF4" s="91" t="s">
        <v>84</v>
      </c>
    </row>
    <row r="5" spans="1:32" s="132" customFormat="1" ht="25.5">
      <c r="A5" s="174" t="s">
        <v>130</v>
      </c>
      <c r="B5" s="228" t="s">
        <v>125</v>
      </c>
      <c r="C5" s="229" t="s">
        <v>312</v>
      </c>
      <c r="D5" s="179">
        <v>42370</v>
      </c>
      <c r="E5" s="207">
        <v>44196</v>
      </c>
      <c r="F5" s="219">
        <v>1</v>
      </c>
      <c r="G5" s="159"/>
      <c r="H5" s="160"/>
      <c r="I5" s="160"/>
      <c r="J5" s="160"/>
      <c r="K5" s="161"/>
      <c r="L5" s="159"/>
      <c r="M5" s="162"/>
      <c r="N5" s="162"/>
      <c r="O5" s="162"/>
      <c r="P5" s="161"/>
      <c r="Q5" s="163"/>
      <c r="R5" s="162"/>
      <c r="S5" s="162"/>
      <c r="T5" s="162"/>
      <c r="U5" s="161"/>
      <c r="V5" s="163"/>
      <c r="W5" s="162"/>
      <c r="X5" s="162"/>
      <c r="Y5" s="162"/>
      <c r="Z5" s="161"/>
      <c r="AA5" s="163"/>
      <c r="AB5" s="162"/>
      <c r="AC5" s="162"/>
      <c r="AD5" s="162"/>
      <c r="AE5" s="161"/>
      <c r="AF5" s="161"/>
    </row>
    <row r="6" spans="1:32" s="132" customFormat="1">
      <c r="A6" s="175"/>
      <c r="B6" s="228"/>
      <c r="C6" s="178" t="s">
        <v>215</v>
      </c>
      <c r="D6" s="179">
        <v>42370</v>
      </c>
      <c r="E6" s="207">
        <v>44196</v>
      </c>
      <c r="F6" s="220">
        <v>7</v>
      </c>
      <c r="G6" s="159"/>
      <c r="H6" s="160"/>
      <c r="I6" s="160"/>
      <c r="J6" s="160"/>
      <c r="K6" s="161"/>
      <c r="L6" s="159"/>
      <c r="M6" s="162"/>
      <c r="N6" s="162"/>
      <c r="O6" s="162"/>
      <c r="P6" s="161"/>
      <c r="Q6" s="163"/>
      <c r="R6" s="162"/>
      <c r="S6" s="162"/>
      <c r="T6" s="162"/>
      <c r="U6" s="161"/>
      <c r="V6" s="163"/>
      <c r="W6" s="162"/>
      <c r="X6" s="162"/>
      <c r="Y6" s="162"/>
      <c r="Z6" s="161"/>
      <c r="AA6" s="163"/>
      <c r="AB6" s="162"/>
      <c r="AC6" s="162"/>
      <c r="AD6" s="162"/>
      <c r="AE6" s="161"/>
      <c r="AF6" s="161"/>
    </row>
    <row r="7" spans="1:32">
      <c r="A7" s="175"/>
      <c r="B7" s="181"/>
      <c r="C7" s="180" t="s">
        <v>311</v>
      </c>
      <c r="D7" s="177">
        <v>42370</v>
      </c>
      <c r="E7" s="208">
        <v>44196</v>
      </c>
      <c r="F7" s="221">
        <v>2</v>
      </c>
      <c r="G7" s="164"/>
      <c r="H7" s="165"/>
      <c r="I7" s="165"/>
      <c r="J7" s="165"/>
      <c r="K7" s="166"/>
      <c r="L7" s="164"/>
      <c r="M7" s="167"/>
      <c r="N7" s="167"/>
      <c r="O7" s="167"/>
      <c r="P7" s="166"/>
      <c r="Q7" s="168"/>
      <c r="R7" s="167"/>
      <c r="S7" s="167"/>
      <c r="T7" s="167"/>
      <c r="U7" s="166"/>
      <c r="V7" s="168"/>
      <c r="W7" s="167"/>
      <c r="X7" s="167"/>
      <c r="Y7" s="167"/>
      <c r="Z7" s="166"/>
      <c r="AA7" s="168"/>
      <c r="AB7" s="167"/>
      <c r="AC7" s="167"/>
      <c r="AD7" s="167"/>
      <c r="AE7" s="166"/>
      <c r="AF7" s="166"/>
    </row>
    <row r="8" spans="1:32">
      <c r="A8" s="175"/>
      <c r="B8" s="181"/>
      <c r="C8" s="180" t="s">
        <v>310</v>
      </c>
      <c r="D8" s="177">
        <v>42370</v>
      </c>
      <c r="E8" s="208">
        <v>44196</v>
      </c>
      <c r="F8" s="221">
        <v>1</v>
      </c>
      <c r="G8" s="164"/>
      <c r="H8" s="165"/>
      <c r="I8" s="165"/>
      <c r="J8" s="165"/>
      <c r="K8" s="166"/>
      <c r="L8" s="164"/>
      <c r="M8" s="165"/>
      <c r="N8" s="165"/>
      <c r="O8" s="165"/>
      <c r="P8" s="166"/>
      <c r="Q8" s="164"/>
      <c r="R8" s="167"/>
      <c r="S8" s="167"/>
      <c r="T8" s="167"/>
      <c r="U8" s="166"/>
      <c r="V8" s="168"/>
      <c r="W8" s="167"/>
      <c r="X8" s="167"/>
      <c r="Y8" s="167"/>
      <c r="Z8" s="166"/>
      <c r="AA8" s="168"/>
      <c r="AB8" s="167"/>
      <c r="AC8" s="167"/>
      <c r="AD8" s="167"/>
      <c r="AE8" s="166"/>
      <c r="AF8" s="166"/>
    </row>
    <row r="9" spans="1:32">
      <c r="A9" s="175"/>
      <c r="B9" s="181"/>
      <c r="C9" s="181" t="s">
        <v>261</v>
      </c>
      <c r="D9" s="177">
        <v>42370</v>
      </c>
      <c r="E9" s="208">
        <v>44196</v>
      </c>
      <c r="F9" s="221">
        <v>1</v>
      </c>
      <c r="G9" s="164"/>
      <c r="H9" s="165"/>
      <c r="I9" s="165"/>
      <c r="J9" s="165"/>
      <c r="K9" s="166"/>
      <c r="L9" s="164"/>
      <c r="M9" s="167"/>
      <c r="N9" s="167"/>
      <c r="O9" s="167"/>
      <c r="P9" s="166"/>
      <c r="Q9" s="168"/>
      <c r="R9" s="167"/>
      <c r="S9" s="167"/>
      <c r="T9" s="167"/>
      <c r="U9" s="166"/>
      <c r="V9" s="168"/>
      <c r="W9" s="167"/>
      <c r="X9" s="167"/>
      <c r="Y9" s="167"/>
      <c r="Z9" s="166"/>
      <c r="AA9" s="168"/>
      <c r="AB9" s="167"/>
      <c r="AC9" s="167"/>
      <c r="AD9" s="167"/>
      <c r="AE9" s="166"/>
      <c r="AF9" s="166"/>
    </row>
    <row r="10" spans="1:32">
      <c r="A10" s="175"/>
      <c r="B10" s="181"/>
      <c r="C10" s="181" t="s">
        <v>126</v>
      </c>
      <c r="D10" s="177">
        <v>42370</v>
      </c>
      <c r="E10" s="208">
        <v>44196</v>
      </c>
      <c r="F10" s="221">
        <v>1</v>
      </c>
      <c r="G10" s="164"/>
      <c r="H10" s="165"/>
      <c r="I10" s="165"/>
      <c r="J10" s="165"/>
      <c r="K10" s="166"/>
      <c r="L10" s="164"/>
      <c r="M10" s="167"/>
      <c r="N10" s="167"/>
      <c r="O10" s="167"/>
      <c r="P10" s="166"/>
      <c r="Q10" s="168"/>
      <c r="R10" s="167"/>
      <c r="S10" s="167"/>
      <c r="T10" s="167"/>
      <c r="U10" s="166"/>
      <c r="V10" s="168"/>
      <c r="W10" s="167"/>
      <c r="X10" s="167"/>
      <c r="Y10" s="167"/>
      <c r="Z10" s="166"/>
      <c r="AA10" s="168"/>
      <c r="AB10" s="167"/>
      <c r="AC10" s="167"/>
      <c r="AD10" s="167"/>
      <c r="AE10" s="166"/>
      <c r="AF10" s="166"/>
    </row>
    <row r="11" spans="1:32">
      <c r="A11" s="175"/>
      <c r="B11" s="181"/>
      <c r="C11" s="181" t="s">
        <v>127</v>
      </c>
      <c r="D11" s="177">
        <v>42370</v>
      </c>
      <c r="E11" s="208">
        <v>44196</v>
      </c>
      <c r="F11" s="222">
        <v>1</v>
      </c>
      <c r="G11" s="164"/>
      <c r="H11" s="165"/>
      <c r="I11" s="165"/>
      <c r="J11" s="165"/>
      <c r="K11" s="166"/>
      <c r="L11" s="164"/>
      <c r="M11" s="165"/>
      <c r="N11" s="165"/>
      <c r="O11" s="165"/>
      <c r="P11" s="166"/>
      <c r="Q11" s="164"/>
      <c r="R11" s="167"/>
      <c r="S11" s="167"/>
      <c r="T11" s="167"/>
      <c r="U11" s="166"/>
      <c r="V11" s="168"/>
      <c r="W11" s="167"/>
      <c r="X11" s="167"/>
      <c r="Y11" s="167"/>
      <c r="Z11" s="166"/>
      <c r="AA11" s="168"/>
      <c r="AB11" s="167"/>
      <c r="AC11" s="167"/>
      <c r="AD11" s="167"/>
      <c r="AE11" s="166"/>
      <c r="AF11" s="166"/>
    </row>
    <row r="12" spans="1:32">
      <c r="A12" s="175"/>
      <c r="B12" s="188" t="s">
        <v>121</v>
      </c>
      <c r="C12" s="212" t="s">
        <v>313</v>
      </c>
      <c r="D12" s="206">
        <v>42491</v>
      </c>
      <c r="E12" s="209">
        <v>42551</v>
      </c>
      <c r="F12" s="213">
        <v>3</v>
      </c>
      <c r="G12" s="168"/>
      <c r="H12" s="167"/>
      <c r="I12" s="167"/>
      <c r="J12" s="167"/>
      <c r="K12" s="166"/>
      <c r="L12" s="168"/>
      <c r="M12" s="167"/>
      <c r="N12" s="167"/>
      <c r="O12" s="167"/>
      <c r="P12" s="166"/>
      <c r="Q12" s="168"/>
      <c r="R12" s="167"/>
      <c r="S12" s="167"/>
      <c r="T12" s="167"/>
      <c r="U12" s="166"/>
      <c r="V12" s="168"/>
      <c r="W12" s="167"/>
      <c r="X12" s="167"/>
      <c r="Y12" s="167"/>
      <c r="Z12" s="166"/>
      <c r="AA12" s="168"/>
      <c r="AB12" s="167"/>
      <c r="AC12" s="167"/>
      <c r="AD12" s="167"/>
      <c r="AE12" s="166"/>
      <c r="AF12" s="166"/>
    </row>
    <row r="13" spans="1:32">
      <c r="A13" s="175"/>
      <c r="B13" s="188" t="s">
        <v>121</v>
      </c>
      <c r="C13" s="186" t="s">
        <v>262</v>
      </c>
      <c r="D13" s="206">
        <v>42491</v>
      </c>
      <c r="E13" s="210">
        <v>42551</v>
      </c>
      <c r="F13" s="200">
        <v>24</v>
      </c>
      <c r="G13" s="168"/>
      <c r="H13" s="167"/>
      <c r="I13" s="167"/>
      <c r="J13" s="167"/>
      <c r="K13" s="166"/>
      <c r="L13" s="168"/>
      <c r="M13" s="167"/>
      <c r="N13" s="167"/>
      <c r="O13" s="167"/>
      <c r="P13" s="166"/>
      <c r="Q13" s="168"/>
      <c r="R13" s="167"/>
      <c r="S13" s="167"/>
      <c r="T13" s="167"/>
      <c r="U13" s="166"/>
      <c r="V13" s="168"/>
      <c r="W13" s="167"/>
      <c r="X13" s="167"/>
      <c r="Y13" s="167"/>
      <c r="Z13" s="166"/>
      <c r="AA13" s="168"/>
      <c r="AB13" s="167"/>
      <c r="AC13" s="167"/>
      <c r="AD13" s="167"/>
      <c r="AE13" s="166"/>
      <c r="AF13" s="166"/>
    </row>
    <row r="14" spans="1:32">
      <c r="A14" s="175"/>
      <c r="B14" s="188" t="s">
        <v>121</v>
      </c>
      <c r="C14" s="186" t="s">
        <v>223</v>
      </c>
      <c r="D14" s="183">
        <v>42370</v>
      </c>
      <c r="E14" s="210">
        <v>44196</v>
      </c>
      <c r="F14" s="200">
        <v>1</v>
      </c>
      <c r="G14" s="168"/>
      <c r="H14" s="167"/>
      <c r="I14" s="167"/>
      <c r="J14" s="167"/>
      <c r="K14" s="166"/>
      <c r="L14" s="168"/>
      <c r="M14" s="167"/>
      <c r="N14" s="167"/>
      <c r="O14" s="167"/>
      <c r="P14" s="166"/>
      <c r="Q14" s="168"/>
      <c r="R14" s="167"/>
      <c r="S14" s="167"/>
      <c r="T14" s="167"/>
      <c r="U14" s="166"/>
      <c r="V14" s="168"/>
      <c r="W14" s="167"/>
      <c r="X14" s="167"/>
      <c r="Y14" s="167"/>
      <c r="Z14" s="166"/>
      <c r="AA14" s="168"/>
      <c r="AB14" s="167"/>
      <c r="AC14" s="167"/>
      <c r="AD14" s="167"/>
      <c r="AE14" s="166"/>
      <c r="AF14" s="166"/>
    </row>
    <row r="15" spans="1:32">
      <c r="A15" s="175"/>
      <c r="B15" s="188" t="s">
        <v>121</v>
      </c>
      <c r="C15" s="186" t="s">
        <v>319</v>
      </c>
      <c r="D15" s="183">
        <v>42370</v>
      </c>
      <c r="E15" s="210">
        <v>44196</v>
      </c>
      <c r="F15" s="200">
        <v>4</v>
      </c>
      <c r="G15" s="168"/>
      <c r="H15" s="167"/>
      <c r="I15" s="167"/>
      <c r="J15" s="167"/>
      <c r="K15" s="166"/>
      <c r="L15" s="168"/>
      <c r="M15" s="167"/>
      <c r="N15" s="167"/>
      <c r="O15" s="167"/>
      <c r="P15" s="166"/>
      <c r="Q15" s="168"/>
      <c r="R15" s="167"/>
      <c r="S15" s="167"/>
      <c r="T15" s="167"/>
      <c r="U15" s="166"/>
      <c r="V15" s="168"/>
      <c r="W15" s="167"/>
      <c r="X15" s="167"/>
      <c r="Y15" s="167"/>
      <c r="Z15" s="166"/>
      <c r="AA15" s="168"/>
      <c r="AB15" s="167"/>
      <c r="AC15" s="167"/>
      <c r="AD15" s="167"/>
      <c r="AE15" s="166"/>
      <c r="AF15" s="166"/>
    </row>
    <row r="16" spans="1:32">
      <c r="A16" s="175"/>
      <c r="B16" s="188" t="s">
        <v>121</v>
      </c>
      <c r="C16" s="186" t="s">
        <v>222</v>
      </c>
      <c r="D16" s="183">
        <v>42370</v>
      </c>
      <c r="E16" s="210">
        <v>44196</v>
      </c>
      <c r="F16" s="200">
        <v>1</v>
      </c>
      <c r="G16" s="168"/>
      <c r="H16" s="167"/>
      <c r="I16" s="167"/>
      <c r="J16" s="167"/>
      <c r="K16" s="166"/>
      <c r="L16" s="168"/>
      <c r="M16" s="167"/>
      <c r="N16" s="167"/>
      <c r="O16" s="167"/>
      <c r="P16" s="166"/>
      <c r="Q16" s="168"/>
      <c r="R16" s="167"/>
      <c r="S16" s="167"/>
      <c r="T16" s="167"/>
      <c r="U16" s="166"/>
      <c r="V16" s="168"/>
      <c r="W16" s="167"/>
      <c r="X16" s="167"/>
      <c r="Y16" s="167"/>
      <c r="Z16" s="166"/>
      <c r="AA16" s="168"/>
      <c r="AB16" s="167"/>
      <c r="AC16" s="167"/>
      <c r="AD16" s="167"/>
      <c r="AE16" s="166"/>
      <c r="AF16" s="166"/>
    </row>
    <row r="17" spans="1:32">
      <c r="A17" s="175"/>
      <c r="B17" s="188" t="s">
        <v>121</v>
      </c>
      <c r="C17" s="186" t="s">
        <v>317</v>
      </c>
      <c r="D17" s="183">
        <v>42370</v>
      </c>
      <c r="E17" s="210">
        <v>44196</v>
      </c>
      <c r="F17" s="200">
        <v>1</v>
      </c>
      <c r="G17" s="168"/>
      <c r="H17" s="167"/>
      <c r="I17" s="167"/>
      <c r="J17" s="167"/>
      <c r="K17" s="166"/>
      <c r="L17" s="168"/>
      <c r="M17" s="165"/>
      <c r="N17" s="165"/>
      <c r="O17" s="165"/>
      <c r="P17" s="166"/>
      <c r="Q17" s="164"/>
      <c r="R17" s="165"/>
      <c r="S17" s="165"/>
      <c r="T17" s="165"/>
      <c r="U17" s="166"/>
      <c r="V17" s="164"/>
      <c r="W17" s="165"/>
      <c r="X17" s="165"/>
      <c r="Y17" s="165"/>
      <c r="Z17" s="166"/>
      <c r="AA17" s="164"/>
      <c r="AB17" s="165"/>
      <c r="AC17" s="165"/>
      <c r="AD17" s="165"/>
      <c r="AE17" s="166"/>
      <c r="AF17" s="166"/>
    </row>
    <row r="18" spans="1:32">
      <c r="A18" s="175"/>
      <c r="B18" s="188" t="s">
        <v>121</v>
      </c>
      <c r="C18" s="186" t="s">
        <v>318</v>
      </c>
      <c r="D18" s="183">
        <v>42370</v>
      </c>
      <c r="E18" s="210">
        <v>44196</v>
      </c>
      <c r="F18" s="200">
        <v>2</v>
      </c>
      <c r="G18" s="168"/>
      <c r="H18" s="167"/>
      <c r="I18" s="167"/>
      <c r="J18" s="167"/>
      <c r="K18" s="166"/>
      <c r="L18" s="168"/>
      <c r="M18" s="165"/>
      <c r="N18" s="165"/>
      <c r="O18" s="165"/>
      <c r="P18" s="166"/>
      <c r="Q18" s="164"/>
      <c r="R18" s="165"/>
      <c r="S18" s="165"/>
      <c r="T18" s="165"/>
      <c r="U18" s="166"/>
      <c r="V18" s="164"/>
      <c r="W18" s="165"/>
      <c r="X18" s="165"/>
      <c r="Y18" s="165"/>
      <c r="Z18" s="166"/>
      <c r="AA18" s="164"/>
      <c r="AB18" s="165"/>
      <c r="AC18" s="165"/>
      <c r="AD18" s="165"/>
      <c r="AE18" s="166"/>
      <c r="AF18" s="166"/>
    </row>
    <row r="19" spans="1:32" ht="76.5">
      <c r="A19" s="175"/>
      <c r="B19" s="187" t="s">
        <v>263</v>
      </c>
      <c r="C19" s="184" t="s">
        <v>314</v>
      </c>
      <c r="D19" s="205">
        <v>42491</v>
      </c>
      <c r="E19" s="209">
        <v>44196</v>
      </c>
      <c r="F19" s="201">
        <v>1</v>
      </c>
      <c r="G19" s="168"/>
      <c r="H19" s="167"/>
      <c r="I19" s="167"/>
      <c r="J19" s="167"/>
      <c r="K19" s="166"/>
      <c r="L19" s="168"/>
      <c r="M19" s="165"/>
      <c r="N19" s="165"/>
      <c r="O19" s="165"/>
      <c r="P19" s="166"/>
      <c r="Q19" s="164"/>
      <c r="R19" s="165"/>
      <c r="S19" s="165"/>
      <c r="T19" s="165"/>
      <c r="U19" s="166"/>
      <c r="V19" s="164"/>
      <c r="W19" s="165"/>
      <c r="X19" s="165"/>
      <c r="Y19" s="165"/>
      <c r="Z19" s="166"/>
      <c r="AA19" s="164"/>
      <c r="AB19" s="165"/>
      <c r="AC19" s="165"/>
      <c r="AD19" s="165"/>
      <c r="AE19" s="166"/>
      <c r="AF19" s="166"/>
    </row>
    <row r="20" spans="1:32" ht="76.5">
      <c r="A20" s="175"/>
      <c r="B20" s="187" t="s">
        <v>263</v>
      </c>
      <c r="C20" s="184" t="s">
        <v>320</v>
      </c>
      <c r="D20" s="185">
        <v>42370</v>
      </c>
      <c r="E20" s="209">
        <v>44196</v>
      </c>
      <c r="F20" s="201">
        <v>1</v>
      </c>
      <c r="G20" s="169"/>
      <c r="H20" s="170"/>
      <c r="I20" s="170"/>
      <c r="J20" s="170"/>
      <c r="K20" s="171"/>
      <c r="L20" s="169"/>
      <c r="M20" s="170"/>
      <c r="N20" s="170"/>
      <c r="O20" s="170"/>
      <c r="P20" s="171"/>
      <c r="Q20" s="169"/>
      <c r="R20" s="170"/>
      <c r="S20" s="170"/>
      <c r="T20" s="170"/>
      <c r="U20" s="171"/>
      <c r="V20" s="169"/>
      <c r="W20" s="170"/>
      <c r="X20" s="170"/>
      <c r="Y20" s="170"/>
      <c r="Z20" s="171"/>
      <c r="AA20" s="169"/>
      <c r="AB20" s="170"/>
      <c r="AC20" s="170"/>
      <c r="AD20" s="170"/>
      <c r="AE20" s="171"/>
      <c r="AF20" s="171"/>
    </row>
    <row r="21" spans="1:32">
      <c r="A21" s="175"/>
      <c r="B21" s="188" t="s">
        <v>121</v>
      </c>
      <c r="C21" s="182" t="s">
        <v>266</v>
      </c>
      <c r="D21" s="183">
        <v>42522</v>
      </c>
      <c r="E21" s="210">
        <v>44196</v>
      </c>
      <c r="F21" s="200">
        <v>12</v>
      </c>
      <c r="G21" s="169"/>
      <c r="H21" s="170"/>
      <c r="I21" s="170"/>
      <c r="J21" s="170"/>
      <c r="K21" s="171"/>
      <c r="L21" s="169"/>
      <c r="M21" s="170"/>
      <c r="N21" s="170"/>
      <c r="O21" s="170"/>
      <c r="P21" s="171"/>
      <c r="Q21" s="169"/>
      <c r="R21" s="170"/>
      <c r="S21" s="170"/>
      <c r="T21" s="170"/>
      <c r="U21" s="171"/>
      <c r="V21" s="169"/>
      <c r="W21" s="170"/>
      <c r="X21" s="170"/>
      <c r="Y21" s="170"/>
      <c r="Z21" s="171"/>
      <c r="AA21" s="169"/>
      <c r="AB21" s="170"/>
      <c r="AC21" s="170"/>
      <c r="AD21" s="170"/>
      <c r="AE21" s="171"/>
      <c r="AF21" s="171"/>
    </row>
    <row r="22" spans="1:32">
      <c r="A22" s="175"/>
      <c r="B22" s="181" t="s">
        <v>122</v>
      </c>
      <c r="C22" s="181" t="s">
        <v>123</v>
      </c>
      <c r="D22" s="206">
        <v>42491</v>
      </c>
      <c r="E22" s="214">
        <v>42551</v>
      </c>
      <c r="F22" s="223">
        <v>7</v>
      </c>
      <c r="G22" s="169"/>
      <c r="H22" s="170"/>
      <c r="I22" s="170"/>
      <c r="J22" s="170"/>
      <c r="K22" s="171"/>
      <c r="L22" s="169"/>
      <c r="M22" s="170"/>
      <c r="N22" s="170"/>
      <c r="O22" s="170"/>
      <c r="P22" s="171"/>
      <c r="Q22" s="169"/>
      <c r="R22" s="170"/>
      <c r="S22" s="170"/>
      <c r="T22" s="170"/>
      <c r="U22" s="171"/>
      <c r="V22" s="169"/>
      <c r="W22" s="170"/>
      <c r="X22" s="170"/>
      <c r="Y22" s="170"/>
      <c r="Z22" s="171"/>
      <c r="AA22" s="169"/>
      <c r="AB22" s="170"/>
      <c r="AC22" s="170"/>
      <c r="AD22" s="170"/>
      <c r="AE22" s="171"/>
      <c r="AF22" s="171"/>
    </row>
    <row r="23" spans="1:32">
      <c r="A23" s="175"/>
      <c r="B23" s="181" t="s">
        <v>122</v>
      </c>
      <c r="C23" s="181" t="s">
        <v>124</v>
      </c>
      <c r="D23" s="206">
        <v>42491</v>
      </c>
      <c r="E23" s="214">
        <v>42551</v>
      </c>
      <c r="F23" s="223">
        <v>8</v>
      </c>
      <c r="G23" s="164"/>
      <c r="H23" s="165"/>
      <c r="I23" s="165"/>
      <c r="J23" s="167"/>
      <c r="K23" s="166"/>
      <c r="L23" s="168"/>
      <c r="M23" s="167"/>
      <c r="N23" s="167"/>
      <c r="O23" s="167"/>
      <c r="P23" s="166"/>
      <c r="Q23" s="168"/>
      <c r="R23" s="167"/>
      <c r="S23" s="165"/>
      <c r="T23" s="165"/>
      <c r="U23" s="166"/>
      <c r="V23" s="164"/>
      <c r="W23" s="165"/>
      <c r="X23" s="165"/>
      <c r="Y23" s="165"/>
      <c r="Z23" s="166"/>
      <c r="AA23" s="164"/>
      <c r="AB23" s="165"/>
      <c r="AC23" s="165"/>
      <c r="AD23" s="165"/>
      <c r="AE23" s="166"/>
      <c r="AF23" s="166"/>
    </row>
    <row r="24" spans="1:32" ht="13.5" thickBot="1">
      <c r="A24" s="175"/>
      <c r="B24" s="181" t="s">
        <v>264</v>
      </c>
      <c r="C24" s="181" t="s">
        <v>236</v>
      </c>
      <c r="D24" s="177">
        <v>42522</v>
      </c>
      <c r="E24" s="208">
        <v>44196</v>
      </c>
      <c r="F24" s="233">
        <v>2</v>
      </c>
      <c r="G24" s="164"/>
      <c r="H24" s="165"/>
      <c r="I24" s="165"/>
      <c r="J24" s="167"/>
      <c r="K24" s="166"/>
      <c r="L24" s="168"/>
      <c r="M24" s="167"/>
      <c r="N24" s="167"/>
      <c r="O24" s="167"/>
      <c r="P24" s="166"/>
      <c r="Q24" s="168"/>
      <c r="R24" s="167"/>
      <c r="S24" s="165"/>
      <c r="T24" s="165"/>
      <c r="U24" s="166"/>
      <c r="V24" s="164"/>
      <c r="W24" s="165"/>
      <c r="X24" s="165"/>
      <c r="Y24" s="165"/>
      <c r="Z24" s="166"/>
      <c r="AA24" s="164"/>
      <c r="AB24" s="165"/>
      <c r="AC24" s="165"/>
      <c r="AD24" s="165"/>
      <c r="AE24" s="166"/>
      <c r="AF24" s="166"/>
    </row>
    <row r="25" spans="1:32" ht="25.5">
      <c r="A25" s="211" t="s">
        <v>131</v>
      </c>
      <c r="B25" s="215" t="s">
        <v>129</v>
      </c>
      <c r="C25" s="215" t="s">
        <v>128</v>
      </c>
      <c r="D25" s="205">
        <v>42491</v>
      </c>
      <c r="E25" s="216">
        <v>42551</v>
      </c>
      <c r="F25" s="224">
        <v>1</v>
      </c>
      <c r="G25" s="168"/>
      <c r="H25" s="167"/>
      <c r="I25" s="167"/>
      <c r="J25" s="167"/>
      <c r="K25" s="166"/>
      <c r="L25" s="168"/>
      <c r="M25" s="167"/>
      <c r="N25" s="167"/>
      <c r="O25" s="167"/>
      <c r="P25" s="166"/>
      <c r="Q25" s="168"/>
      <c r="R25" s="167"/>
      <c r="S25" s="167"/>
      <c r="T25" s="167"/>
      <c r="U25" s="166"/>
      <c r="V25" s="168"/>
      <c r="W25" s="167"/>
      <c r="X25" s="165"/>
      <c r="Y25" s="165"/>
      <c r="Z25" s="166"/>
      <c r="AA25" s="164"/>
      <c r="AB25" s="165"/>
      <c r="AC25" s="165"/>
      <c r="AD25" s="165"/>
      <c r="AE25" s="166"/>
      <c r="AF25" s="166"/>
    </row>
    <row r="26" spans="1:32">
      <c r="A26" s="217"/>
      <c r="B26" s="181" t="s">
        <v>234</v>
      </c>
      <c r="C26" s="181" t="s">
        <v>241</v>
      </c>
      <c r="D26" s="177">
        <v>42522</v>
      </c>
      <c r="E26" s="230">
        <v>44196</v>
      </c>
      <c r="F26" s="225">
        <v>3</v>
      </c>
      <c r="G26" s="168"/>
      <c r="H26" s="167"/>
      <c r="I26" s="167"/>
      <c r="J26" s="167"/>
      <c r="K26" s="166"/>
      <c r="L26" s="168"/>
      <c r="M26" s="167"/>
      <c r="N26" s="167"/>
      <c r="O26" s="167"/>
      <c r="P26" s="166"/>
      <c r="Q26" s="168"/>
      <c r="R26" s="167"/>
      <c r="S26" s="167"/>
      <c r="T26" s="167"/>
      <c r="U26" s="166"/>
      <c r="V26" s="168"/>
      <c r="W26" s="167"/>
      <c r="X26" s="165"/>
      <c r="Y26" s="165"/>
      <c r="Z26" s="166"/>
      <c r="AA26" s="164"/>
      <c r="AB26" s="165"/>
      <c r="AC26" s="165"/>
      <c r="AD26" s="165"/>
      <c r="AE26" s="166"/>
      <c r="AF26" s="166"/>
    </row>
    <row r="27" spans="1:32">
      <c r="A27" s="217"/>
      <c r="B27" s="181" t="s">
        <v>121</v>
      </c>
      <c r="C27" s="181" t="s">
        <v>265</v>
      </c>
      <c r="D27" s="177">
        <v>42370</v>
      </c>
      <c r="E27" s="208">
        <v>44196</v>
      </c>
      <c r="F27" s="226">
        <v>3</v>
      </c>
      <c r="G27" s="168"/>
      <c r="H27" s="167"/>
      <c r="I27" s="167"/>
      <c r="J27" s="167"/>
      <c r="K27" s="166"/>
      <c r="L27" s="168"/>
      <c r="M27" s="167"/>
      <c r="N27" s="167"/>
      <c r="O27" s="167"/>
      <c r="P27" s="166"/>
      <c r="Q27" s="168"/>
      <c r="R27" s="167"/>
      <c r="S27" s="167"/>
      <c r="T27" s="167"/>
      <c r="U27" s="166"/>
      <c r="V27" s="168"/>
      <c r="W27" s="167"/>
      <c r="X27" s="165"/>
      <c r="Y27" s="165"/>
      <c r="Z27" s="166"/>
      <c r="AA27" s="164"/>
      <c r="AB27" s="165"/>
      <c r="AC27" s="165"/>
      <c r="AD27" s="165"/>
      <c r="AE27" s="166"/>
      <c r="AF27" s="166"/>
    </row>
    <row r="28" spans="1:32" ht="76.5">
      <c r="A28" s="217"/>
      <c r="B28" s="215" t="s">
        <v>121</v>
      </c>
      <c r="C28" s="204" t="s">
        <v>315</v>
      </c>
      <c r="D28" s="179">
        <v>42370</v>
      </c>
      <c r="E28" s="231">
        <v>44196</v>
      </c>
      <c r="F28" s="226">
        <v>1</v>
      </c>
      <c r="G28" s="168"/>
      <c r="H28" s="167"/>
      <c r="I28" s="167"/>
      <c r="J28" s="167"/>
      <c r="K28" s="166"/>
      <c r="L28" s="168"/>
      <c r="M28" s="167"/>
      <c r="N28" s="167"/>
      <c r="O28" s="167"/>
      <c r="P28" s="166"/>
      <c r="Q28" s="168"/>
      <c r="R28" s="167"/>
      <c r="S28" s="167"/>
      <c r="T28" s="167"/>
      <c r="U28" s="166"/>
      <c r="V28" s="168"/>
      <c r="W28" s="167"/>
      <c r="X28" s="165"/>
      <c r="Y28" s="165"/>
      <c r="Z28" s="166"/>
      <c r="AA28" s="164"/>
      <c r="AB28" s="165"/>
      <c r="AC28" s="165"/>
      <c r="AD28" s="165"/>
      <c r="AE28" s="166"/>
      <c r="AF28" s="166"/>
    </row>
    <row r="29" spans="1:32" ht="13.5" thickBot="1">
      <c r="A29" s="218"/>
      <c r="B29" s="232" t="s">
        <v>129</v>
      </c>
      <c r="C29" s="232" t="s">
        <v>260</v>
      </c>
      <c r="D29" s="206">
        <v>42491</v>
      </c>
      <c r="E29" s="214">
        <v>42551</v>
      </c>
      <c r="F29" s="227">
        <v>1</v>
      </c>
      <c r="G29" s="169"/>
      <c r="H29" s="170"/>
      <c r="I29" s="170"/>
      <c r="J29" s="170"/>
      <c r="K29" s="171"/>
      <c r="L29" s="169"/>
      <c r="M29" s="170"/>
      <c r="N29" s="170"/>
      <c r="O29" s="170"/>
      <c r="P29" s="171"/>
      <c r="Q29" s="169"/>
      <c r="R29" s="170"/>
      <c r="S29" s="170"/>
      <c r="T29" s="170"/>
      <c r="U29" s="171"/>
      <c r="V29" s="169"/>
      <c r="W29" s="170"/>
      <c r="X29" s="172"/>
      <c r="Y29" s="172"/>
      <c r="Z29" s="171"/>
      <c r="AA29" s="173"/>
      <c r="AB29" s="172"/>
      <c r="AC29" s="172"/>
      <c r="AD29" s="172"/>
      <c r="AE29" s="171"/>
      <c r="AF29" s="171"/>
    </row>
    <row r="30" spans="1:32">
      <c r="A30" s="330" t="s">
        <v>41</v>
      </c>
      <c r="B30" s="330"/>
      <c r="C30" s="330"/>
      <c r="D30" s="330"/>
      <c r="E30" s="330"/>
      <c r="F30" s="176">
        <f>SUM(F6:F29)</f>
        <v>89</v>
      </c>
      <c r="G30" s="94">
        <f t="shared" ref="G30:AF30" si="0">SUM(G5:G29)</f>
        <v>0</v>
      </c>
      <c r="H30" s="94">
        <f t="shared" si="0"/>
        <v>0</v>
      </c>
      <c r="I30" s="94">
        <f t="shared" si="0"/>
        <v>0</v>
      </c>
      <c r="J30" s="94">
        <f t="shared" si="0"/>
        <v>0</v>
      </c>
      <c r="K30" s="94">
        <f t="shared" si="0"/>
        <v>0</v>
      </c>
      <c r="L30" s="94">
        <f t="shared" si="0"/>
        <v>0</v>
      </c>
      <c r="M30" s="94">
        <f t="shared" si="0"/>
        <v>0</v>
      </c>
      <c r="N30" s="94">
        <f t="shared" si="0"/>
        <v>0</v>
      </c>
      <c r="O30" s="94">
        <f t="shared" si="0"/>
        <v>0</v>
      </c>
      <c r="P30" s="94">
        <f t="shared" si="0"/>
        <v>0</v>
      </c>
      <c r="Q30" s="94">
        <f t="shared" si="0"/>
        <v>0</v>
      </c>
      <c r="R30" s="94">
        <f t="shared" si="0"/>
        <v>0</v>
      </c>
      <c r="S30" s="94">
        <f t="shared" si="0"/>
        <v>0</v>
      </c>
      <c r="T30" s="94">
        <f t="shared" si="0"/>
        <v>0</v>
      </c>
      <c r="U30" s="94">
        <f t="shared" si="0"/>
        <v>0</v>
      </c>
      <c r="V30" s="94">
        <f t="shared" si="0"/>
        <v>0</v>
      </c>
      <c r="W30" s="94">
        <f t="shared" si="0"/>
        <v>0</v>
      </c>
      <c r="X30" s="94">
        <f t="shared" si="0"/>
        <v>0</v>
      </c>
      <c r="Y30" s="94">
        <f t="shared" si="0"/>
        <v>0</v>
      </c>
      <c r="Z30" s="94">
        <f t="shared" si="0"/>
        <v>0</v>
      </c>
      <c r="AA30" s="94">
        <f t="shared" si="0"/>
        <v>0</v>
      </c>
      <c r="AB30" s="94">
        <f t="shared" si="0"/>
        <v>0</v>
      </c>
      <c r="AC30" s="94">
        <f t="shared" si="0"/>
        <v>0</v>
      </c>
      <c r="AD30" s="94">
        <f t="shared" si="0"/>
        <v>0</v>
      </c>
      <c r="AE30" s="94">
        <f t="shared" si="0"/>
        <v>0</v>
      </c>
      <c r="AF30" s="94">
        <f t="shared" si="0"/>
        <v>0</v>
      </c>
    </row>
    <row r="31" spans="1:32">
      <c r="A31" s="329" t="s">
        <v>52</v>
      </c>
      <c r="B31" s="329"/>
      <c r="C31" s="329"/>
      <c r="D31" s="329"/>
      <c r="E31" s="329"/>
      <c r="F31" s="329"/>
      <c r="G31" s="329"/>
      <c r="H31" s="329"/>
      <c r="I31" s="329"/>
      <c r="J31" s="65"/>
      <c r="K31" s="65"/>
      <c r="L31" s="65"/>
      <c r="M31" s="65"/>
      <c r="N31" s="65"/>
      <c r="O31" s="65"/>
      <c r="P31" s="65"/>
      <c r="Q31" s="65"/>
      <c r="R31" s="65"/>
      <c r="S31" s="65"/>
      <c r="T31" s="65"/>
    </row>
    <row r="32" spans="1:32">
      <c r="A32" s="329" t="s">
        <v>79</v>
      </c>
      <c r="B32" s="329"/>
      <c r="C32" s="329"/>
      <c r="D32" s="329"/>
      <c r="E32" s="329"/>
      <c r="F32" s="329"/>
      <c r="G32" s="329"/>
      <c r="H32" s="329"/>
      <c r="I32" s="329"/>
      <c r="J32" s="65"/>
      <c r="K32" s="65"/>
      <c r="L32" s="65"/>
      <c r="M32" s="65"/>
      <c r="N32" s="100"/>
      <c r="O32" s="100"/>
      <c r="P32" s="100"/>
    </row>
    <row r="33" spans="1:6">
      <c r="A33" s="3"/>
      <c r="F33" s="1"/>
    </row>
    <row r="34" spans="1:6">
      <c r="A34" s="3"/>
      <c r="F34" s="1"/>
    </row>
    <row r="35" spans="1:6">
      <c r="A35" s="328" t="s">
        <v>158</v>
      </c>
      <c r="B35" s="328"/>
      <c r="C35" s="42"/>
      <c r="F35" s="1"/>
    </row>
  </sheetData>
  <mergeCells count="10">
    <mergeCell ref="A1:AF1"/>
    <mergeCell ref="A35:B35"/>
    <mergeCell ref="A31:I31"/>
    <mergeCell ref="A32:I32"/>
    <mergeCell ref="A30:E30"/>
    <mergeCell ref="G2:K2"/>
    <mergeCell ref="L2:P2"/>
    <mergeCell ref="Q2:U2"/>
    <mergeCell ref="V2:Z2"/>
    <mergeCell ref="AA2:AE2"/>
  </mergeCells>
  <hyperlinks>
    <hyperlink ref="A35:B35" location="'Commercial Summary'!A1" display="Back to Summary Sheet"/>
  </hyperlinks>
  <pageMargins left="0.70866141732283505" right="0.70866141732283505" top="0.74803149606299202" bottom="0.74803149606299202" header="0.31496062992126" footer="0.31496062992126"/>
  <pageSetup paperSize="9" scale="24" orientation="portrait" r:id="rId1"/>
  <headerFooter>
    <oddHeader xml:space="preserve">&amp;CData Centre &amp; DR Site Infrastructure Managed Services </oddHeader>
    <oddFooter>&amp;LRfP No. 400/2016/1137/BYO/ITV dated January 19, 2016&amp;R&amp;A</oddFooter>
  </headerFooter>
</worksheet>
</file>

<file path=xl/worksheets/sheet6.xml><?xml version="1.0" encoding="utf-8"?>
<worksheet xmlns="http://schemas.openxmlformats.org/spreadsheetml/2006/main" xmlns:r="http://schemas.openxmlformats.org/officeDocument/2006/relationships">
  <dimension ref="A1:AF78"/>
  <sheetViews>
    <sheetView workbookViewId="0">
      <selection activeCell="A73" sqref="A73:P73"/>
    </sheetView>
  </sheetViews>
  <sheetFormatPr defaultRowHeight="12.75"/>
  <cols>
    <col min="1" max="1" width="15.28515625" style="3" customWidth="1"/>
    <col min="2" max="2" width="15.28515625" customWidth="1"/>
    <col min="3" max="3" width="19.85546875" style="1" customWidth="1"/>
    <col min="4" max="4" width="10.7109375" style="63" customWidth="1"/>
    <col min="5" max="5" width="10.85546875" style="1" customWidth="1"/>
    <col min="6" max="6" width="5.5703125" style="1" bestFit="1" customWidth="1"/>
    <col min="7" max="10" width="5.28515625" customWidth="1"/>
    <col min="11" max="11" width="13.140625" customWidth="1"/>
    <col min="12" max="12" width="5.28515625" bestFit="1" customWidth="1"/>
    <col min="13" max="13" width="6.5703125" customWidth="1"/>
    <col min="14" max="14" width="6.28515625" customWidth="1"/>
    <col min="15" max="15" width="6.5703125" customWidth="1"/>
    <col min="16" max="16" width="13.85546875" bestFit="1" customWidth="1"/>
    <col min="17" max="20" width="5.28515625" bestFit="1" customWidth="1"/>
    <col min="21" max="21" width="16.85546875" bestFit="1" customWidth="1"/>
    <col min="22" max="25" width="5.28515625" bestFit="1" customWidth="1"/>
    <col min="26" max="26" width="16.85546875" bestFit="1" customWidth="1"/>
    <col min="27" max="30" width="5.28515625" bestFit="1" customWidth="1"/>
    <col min="31" max="31" width="16.85546875" bestFit="1" customWidth="1"/>
    <col min="32" max="32" width="19.140625" customWidth="1"/>
  </cols>
  <sheetData>
    <row r="1" spans="1:32" ht="15">
      <c r="A1" s="327" t="s">
        <v>167</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row>
    <row r="2" spans="1:32" ht="14.25" customHeight="1">
      <c r="A2" s="344" t="s">
        <v>42</v>
      </c>
      <c r="B2" s="347" t="s">
        <v>43</v>
      </c>
      <c r="C2" s="349" t="s">
        <v>173</v>
      </c>
      <c r="D2" s="351" t="s">
        <v>168</v>
      </c>
      <c r="E2" s="352" t="s">
        <v>169</v>
      </c>
      <c r="F2" s="355" t="s">
        <v>44</v>
      </c>
      <c r="G2" s="357" t="s">
        <v>254</v>
      </c>
      <c r="H2" s="357"/>
      <c r="I2" s="357"/>
      <c r="J2" s="357"/>
      <c r="K2" s="357"/>
      <c r="L2" s="357" t="s">
        <v>255</v>
      </c>
      <c r="M2" s="357"/>
      <c r="N2" s="357"/>
      <c r="O2" s="357"/>
      <c r="P2" s="357"/>
      <c r="Q2" s="357" t="s">
        <v>256</v>
      </c>
      <c r="R2" s="357"/>
      <c r="S2" s="357"/>
      <c r="T2" s="357"/>
      <c r="U2" s="357"/>
      <c r="V2" s="357" t="s">
        <v>257</v>
      </c>
      <c r="W2" s="357"/>
      <c r="X2" s="357"/>
      <c r="Y2" s="357"/>
      <c r="Z2" s="357"/>
      <c r="AA2" s="357" t="s">
        <v>258</v>
      </c>
      <c r="AB2" s="357"/>
      <c r="AC2" s="357"/>
      <c r="AD2" s="357"/>
      <c r="AE2" s="357"/>
      <c r="AF2" s="358" t="s">
        <v>83</v>
      </c>
    </row>
    <row r="3" spans="1:32" ht="42" customHeight="1">
      <c r="A3" s="345"/>
      <c r="B3" s="348"/>
      <c r="C3" s="349"/>
      <c r="D3" s="351"/>
      <c r="E3" s="353"/>
      <c r="F3" s="356"/>
      <c r="G3" s="85" t="s">
        <v>53</v>
      </c>
      <c r="H3" s="86" t="s">
        <v>54</v>
      </c>
      <c r="I3" s="86" t="s">
        <v>55</v>
      </c>
      <c r="J3" s="86" t="s">
        <v>56</v>
      </c>
      <c r="K3" s="85" t="s">
        <v>57</v>
      </c>
      <c r="L3" s="87" t="s">
        <v>53</v>
      </c>
      <c r="M3" s="88" t="s">
        <v>54</v>
      </c>
      <c r="N3" s="88" t="s">
        <v>55</v>
      </c>
      <c r="O3" s="88" t="s">
        <v>56</v>
      </c>
      <c r="P3" s="89" t="s">
        <v>62</v>
      </c>
      <c r="Q3" s="89" t="s">
        <v>53</v>
      </c>
      <c r="R3" s="88" t="s">
        <v>54</v>
      </c>
      <c r="S3" s="88" t="s">
        <v>55</v>
      </c>
      <c r="T3" s="88" t="s">
        <v>56</v>
      </c>
      <c r="U3" s="89" t="s">
        <v>80</v>
      </c>
      <c r="V3" s="89" t="s">
        <v>53</v>
      </c>
      <c r="W3" s="88" t="s">
        <v>54</v>
      </c>
      <c r="X3" s="88" t="s">
        <v>55</v>
      </c>
      <c r="Y3" s="88" t="s">
        <v>56</v>
      </c>
      <c r="Z3" s="89" t="s">
        <v>81</v>
      </c>
      <c r="AA3" s="89" t="s">
        <v>53</v>
      </c>
      <c r="AB3" s="88" t="s">
        <v>54</v>
      </c>
      <c r="AC3" s="88" t="s">
        <v>55</v>
      </c>
      <c r="AD3" s="88" t="s">
        <v>56</v>
      </c>
      <c r="AE3" s="89" t="s">
        <v>82</v>
      </c>
      <c r="AF3" s="358"/>
    </row>
    <row r="4" spans="1:32">
      <c r="A4" s="346"/>
      <c r="B4" s="348"/>
      <c r="C4" s="350"/>
      <c r="D4" s="351"/>
      <c r="E4" s="354"/>
      <c r="F4" s="90" t="s">
        <v>45</v>
      </c>
      <c r="G4" s="91" t="s">
        <v>46</v>
      </c>
      <c r="H4" s="91" t="s">
        <v>47</v>
      </c>
      <c r="I4" s="91" t="s">
        <v>48</v>
      </c>
      <c r="J4" s="91" t="s">
        <v>49</v>
      </c>
      <c r="K4" s="91" t="s">
        <v>50</v>
      </c>
      <c r="L4" s="92" t="s">
        <v>58</v>
      </c>
      <c r="M4" s="91" t="s">
        <v>59</v>
      </c>
      <c r="N4" s="91" t="s">
        <v>60</v>
      </c>
      <c r="O4" s="91" t="s">
        <v>61</v>
      </c>
      <c r="P4" s="91" t="s">
        <v>63</v>
      </c>
      <c r="Q4" s="91" t="s">
        <v>64</v>
      </c>
      <c r="R4" s="91" t="s">
        <v>65</v>
      </c>
      <c r="S4" s="91" t="s">
        <v>66</v>
      </c>
      <c r="T4" s="91" t="s">
        <v>67</v>
      </c>
      <c r="U4" s="91" t="s">
        <v>68</v>
      </c>
      <c r="V4" s="91" t="s">
        <v>69</v>
      </c>
      <c r="W4" s="91" t="s">
        <v>70</v>
      </c>
      <c r="X4" s="91" t="s">
        <v>71</v>
      </c>
      <c r="Y4" s="91" t="s">
        <v>72</v>
      </c>
      <c r="Z4" s="91" t="s">
        <v>73</v>
      </c>
      <c r="AA4" s="91" t="s">
        <v>74</v>
      </c>
      <c r="AB4" s="91" t="s">
        <v>75</v>
      </c>
      <c r="AC4" s="91" t="s">
        <v>76</v>
      </c>
      <c r="AD4" s="91" t="s">
        <v>77</v>
      </c>
      <c r="AE4" s="91" t="s">
        <v>78</v>
      </c>
      <c r="AF4" s="91" t="s">
        <v>84</v>
      </c>
    </row>
    <row r="5" spans="1:32">
      <c r="A5" s="337" t="s">
        <v>4</v>
      </c>
      <c r="B5" s="338" t="s">
        <v>132</v>
      </c>
      <c r="C5" s="60" t="s">
        <v>174</v>
      </c>
      <c r="D5" s="58">
        <v>40544</v>
      </c>
      <c r="E5" s="61">
        <v>41639</v>
      </c>
      <c r="F5" s="59">
        <v>1</v>
      </c>
      <c r="G5" s="8">
        <v>0</v>
      </c>
      <c r="H5" s="9">
        <v>0</v>
      </c>
      <c r="I5" s="9">
        <v>0</v>
      </c>
      <c r="J5" s="9">
        <v>0</v>
      </c>
      <c r="K5" s="10">
        <f>SUM(G5:J5)</f>
        <v>0</v>
      </c>
      <c r="L5" s="9">
        <v>0</v>
      </c>
      <c r="M5" s="9">
        <v>0</v>
      </c>
      <c r="N5" s="9">
        <v>0</v>
      </c>
      <c r="O5" s="9">
        <v>0</v>
      </c>
      <c r="P5" s="10">
        <f>SUM(L5:O5)</f>
        <v>0</v>
      </c>
      <c r="Q5" s="9">
        <v>0</v>
      </c>
      <c r="R5" s="9">
        <v>0</v>
      </c>
      <c r="S5" s="9">
        <v>0</v>
      </c>
      <c r="T5" s="9">
        <v>0</v>
      </c>
      <c r="U5" s="10">
        <f>SUM(Q5:T5)</f>
        <v>0</v>
      </c>
      <c r="V5" s="10">
        <v>0</v>
      </c>
      <c r="W5" s="10">
        <v>0</v>
      </c>
      <c r="X5" s="10">
        <v>0</v>
      </c>
      <c r="Y5" s="10">
        <v>0</v>
      </c>
      <c r="Z5" s="10">
        <f>SUM(V5:Y5)</f>
        <v>0</v>
      </c>
      <c r="AA5" s="10">
        <v>0</v>
      </c>
      <c r="AB5" s="10">
        <v>0</v>
      </c>
      <c r="AC5" s="10">
        <v>0</v>
      </c>
      <c r="AD5" s="10">
        <v>0</v>
      </c>
      <c r="AE5" s="10">
        <f>SUM(AA5:AD5)</f>
        <v>0</v>
      </c>
      <c r="AF5" s="6">
        <f>K5+P5+U5+Z5+AE5</f>
        <v>0</v>
      </c>
    </row>
    <row r="6" spans="1:32">
      <c r="A6" s="337"/>
      <c r="B6" s="338"/>
      <c r="C6" s="60" t="s">
        <v>175</v>
      </c>
      <c r="D6" s="58">
        <v>40544</v>
      </c>
      <c r="E6" s="61">
        <v>41639</v>
      </c>
      <c r="F6" s="59">
        <v>1</v>
      </c>
      <c r="G6" s="8">
        <v>0</v>
      </c>
      <c r="H6" s="9">
        <v>0</v>
      </c>
      <c r="I6" s="9">
        <v>0</v>
      </c>
      <c r="J6" s="9">
        <v>0</v>
      </c>
      <c r="K6" s="10">
        <f t="shared" ref="K6:K69" si="0">SUM(G6:J6)</f>
        <v>0</v>
      </c>
      <c r="L6" s="9">
        <v>0</v>
      </c>
      <c r="M6" s="9">
        <v>0</v>
      </c>
      <c r="N6" s="9">
        <v>0</v>
      </c>
      <c r="O6" s="9">
        <v>0</v>
      </c>
      <c r="P6" s="10">
        <f t="shared" ref="P6:P69" si="1">SUM(L6:O6)</f>
        <v>0</v>
      </c>
      <c r="Q6" s="9">
        <v>0</v>
      </c>
      <c r="R6" s="9">
        <v>0</v>
      </c>
      <c r="S6" s="9">
        <v>0</v>
      </c>
      <c r="T6" s="9">
        <v>0</v>
      </c>
      <c r="U6" s="10">
        <f t="shared" ref="U6:U69" si="2">SUM(Q6:T6)</f>
        <v>0</v>
      </c>
      <c r="V6" s="10">
        <v>0</v>
      </c>
      <c r="W6" s="10">
        <v>0</v>
      </c>
      <c r="X6" s="10">
        <v>0</v>
      </c>
      <c r="Y6" s="10">
        <v>0</v>
      </c>
      <c r="Z6" s="10">
        <f t="shared" ref="Z6:Z69" si="3">SUM(V6:Y6)</f>
        <v>0</v>
      </c>
      <c r="AA6" s="10">
        <v>0</v>
      </c>
      <c r="AB6" s="10">
        <v>0</v>
      </c>
      <c r="AC6" s="10">
        <v>0</v>
      </c>
      <c r="AD6" s="10">
        <v>0</v>
      </c>
      <c r="AE6" s="10">
        <f t="shared" ref="AE6:AE69" si="4">SUM(AA6:AD6)</f>
        <v>0</v>
      </c>
      <c r="AF6" s="6">
        <f t="shared" ref="AF6:AF69" si="5">K6+P6+U6+Z6+AE6</f>
        <v>0</v>
      </c>
    </row>
    <row r="7" spans="1:32">
      <c r="A7" s="23" t="s">
        <v>5</v>
      </c>
      <c r="B7" s="57" t="s">
        <v>132</v>
      </c>
      <c r="C7" s="60" t="s">
        <v>176</v>
      </c>
      <c r="D7" s="58">
        <v>40544</v>
      </c>
      <c r="E7" s="61">
        <v>41639</v>
      </c>
      <c r="F7" s="59">
        <v>1</v>
      </c>
      <c r="G7" s="8">
        <v>0</v>
      </c>
      <c r="H7" s="9">
        <v>0</v>
      </c>
      <c r="I7" s="9">
        <v>0</v>
      </c>
      <c r="J7" s="9">
        <v>0</v>
      </c>
      <c r="K7" s="10">
        <f t="shared" si="0"/>
        <v>0</v>
      </c>
      <c r="L7" s="9">
        <v>0</v>
      </c>
      <c r="M7" s="9">
        <v>0</v>
      </c>
      <c r="N7" s="9">
        <v>0</v>
      </c>
      <c r="O7" s="9">
        <v>0</v>
      </c>
      <c r="P7" s="10">
        <f t="shared" si="1"/>
        <v>0</v>
      </c>
      <c r="Q7" s="9">
        <v>0</v>
      </c>
      <c r="R7" s="9">
        <v>0</v>
      </c>
      <c r="S7" s="9">
        <v>0</v>
      </c>
      <c r="T7" s="9">
        <v>0</v>
      </c>
      <c r="U7" s="10">
        <f t="shared" si="2"/>
        <v>0</v>
      </c>
      <c r="V7" s="10">
        <v>0</v>
      </c>
      <c r="W7" s="10">
        <v>0</v>
      </c>
      <c r="X7" s="10">
        <v>0</v>
      </c>
      <c r="Y7" s="10">
        <v>0</v>
      </c>
      <c r="Z7" s="10">
        <f t="shared" si="3"/>
        <v>0</v>
      </c>
      <c r="AA7" s="10">
        <v>0</v>
      </c>
      <c r="AB7" s="10">
        <v>0</v>
      </c>
      <c r="AC7" s="10">
        <v>0</v>
      </c>
      <c r="AD7" s="10">
        <v>0</v>
      </c>
      <c r="AE7" s="10">
        <f t="shared" si="4"/>
        <v>0</v>
      </c>
      <c r="AF7" s="6">
        <f t="shared" si="5"/>
        <v>0</v>
      </c>
    </row>
    <row r="8" spans="1:32">
      <c r="A8" s="23" t="s">
        <v>1</v>
      </c>
      <c r="B8" s="57" t="s">
        <v>132</v>
      </c>
      <c r="C8" s="60" t="s">
        <v>176</v>
      </c>
      <c r="D8" s="58">
        <v>40544</v>
      </c>
      <c r="E8" s="61">
        <v>41639</v>
      </c>
      <c r="F8" s="59">
        <v>1</v>
      </c>
      <c r="G8" s="8">
        <v>0</v>
      </c>
      <c r="H8" s="9">
        <v>0</v>
      </c>
      <c r="I8" s="9">
        <v>0</v>
      </c>
      <c r="J8" s="9">
        <v>0</v>
      </c>
      <c r="K8" s="10">
        <f t="shared" si="0"/>
        <v>0</v>
      </c>
      <c r="L8" s="9">
        <v>0</v>
      </c>
      <c r="M8" s="9">
        <v>0</v>
      </c>
      <c r="N8" s="9">
        <v>0</v>
      </c>
      <c r="O8" s="9">
        <v>0</v>
      </c>
      <c r="P8" s="10">
        <f t="shared" si="1"/>
        <v>0</v>
      </c>
      <c r="Q8" s="9">
        <v>0</v>
      </c>
      <c r="R8" s="9">
        <v>0</v>
      </c>
      <c r="S8" s="9">
        <v>0</v>
      </c>
      <c r="T8" s="9">
        <v>0</v>
      </c>
      <c r="U8" s="10">
        <f t="shared" si="2"/>
        <v>0</v>
      </c>
      <c r="V8" s="10">
        <v>0</v>
      </c>
      <c r="W8" s="10">
        <v>0</v>
      </c>
      <c r="X8" s="10">
        <v>0</v>
      </c>
      <c r="Y8" s="10">
        <v>0</v>
      </c>
      <c r="Z8" s="10">
        <f t="shared" si="3"/>
        <v>0</v>
      </c>
      <c r="AA8" s="10">
        <v>0</v>
      </c>
      <c r="AB8" s="10">
        <v>0</v>
      </c>
      <c r="AC8" s="10">
        <v>0</v>
      </c>
      <c r="AD8" s="10">
        <v>0</v>
      </c>
      <c r="AE8" s="10">
        <f t="shared" si="4"/>
        <v>0</v>
      </c>
      <c r="AF8" s="6">
        <f t="shared" si="5"/>
        <v>0</v>
      </c>
    </row>
    <row r="9" spans="1:32">
      <c r="A9" s="23" t="s">
        <v>6</v>
      </c>
      <c r="B9" s="57" t="s">
        <v>132</v>
      </c>
      <c r="C9" s="60" t="s">
        <v>177</v>
      </c>
      <c r="D9" s="58">
        <v>40544</v>
      </c>
      <c r="E9" s="61">
        <v>41639</v>
      </c>
      <c r="F9" s="59">
        <v>1</v>
      </c>
      <c r="G9" s="8">
        <v>0</v>
      </c>
      <c r="H9" s="9">
        <v>0</v>
      </c>
      <c r="I9" s="9">
        <v>0</v>
      </c>
      <c r="J9" s="9">
        <v>0</v>
      </c>
      <c r="K9" s="10">
        <f t="shared" si="0"/>
        <v>0</v>
      </c>
      <c r="L9" s="9">
        <v>0</v>
      </c>
      <c r="M9" s="9">
        <v>0</v>
      </c>
      <c r="N9" s="9">
        <v>0</v>
      </c>
      <c r="O9" s="9">
        <v>0</v>
      </c>
      <c r="P9" s="10">
        <f t="shared" si="1"/>
        <v>0</v>
      </c>
      <c r="Q9" s="9">
        <v>0</v>
      </c>
      <c r="R9" s="9">
        <v>0</v>
      </c>
      <c r="S9" s="9">
        <v>0</v>
      </c>
      <c r="T9" s="9">
        <v>0</v>
      </c>
      <c r="U9" s="10">
        <f t="shared" si="2"/>
        <v>0</v>
      </c>
      <c r="V9" s="10">
        <v>0</v>
      </c>
      <c r="W9" s="10">
        <v>0</v>
      </c>
      <c r="X9" s="10">
        <v>0</v>
      </c>
      <c r="Y9" s="10">
        <v>0</v>
      </c>
      <c r="Z9" s="10">
        <f t="shared" si="3"/>
        <v>0</v>
      </c>
      <c r="AA9" s="10">
        <v>0</v>
      </c>
      <c r="AB9" s="10">
        <v>0</v>
      </c>
      <c r="AC9" s="10">
        <v>0</v>
      </c>
      <c r="AD9" s="10">
        <v>0</v>
      </c>
      <c r="AE9" s="10">
        <f t="shared" si="4"/>
        <v>0</v>
      </c>
      <c r="AF9" s="6">
        <f t="shared" si="5"/>
        <v>0</v>
      </c>
    </row>
    <row r="10" spans="1:32">
      <c r="A10" s="23" t="s">
        <v>7</v>
      </c>
      <c r="B10" s="57" t="s">
        <v>132</v>
      </c>
      <c r="C10" s="60" t="s">
        <v>174</v>
      </c>
      <c r="D10" s="58">
        <v>40544</v>
      </c>
      <c r="E10" s="61">
        <v>41639</v>
      </c>
      <c r="F10" s="59">
        <v>1</v>
      </c>
      <c r="G10" s="8">
        <v>0</v>
      </c>
      <c r="H10" s="9">
        <v>0</v>
      </c>
      <c r="I10" s="9">
        <v>0</v>
      </c>
      <c r="J10" s="9">
        <v>0</v>
      </c>
      <c r="K10" s="10">
        <f t="shared" si="0"/>
        <v>0</v>
      </c>
      <c r="L10" s="9">
        <v>0</v>
      </c>
      <c r="M10" s="9">
        <v>0</v>
      </c>
      <c r="N10" s="9">
        <v>0</v>
      </c>
      <c r="O10" s="9">
        <v>0</v>
      </c>
      <c r="P10" s="10">
        <f t="shared" si="1"/>
        <v>0</v>
      </c>
      <c r="Q10" s="9">
        <v>0</v>
      </c>
      <c r="R10" s="9">
        <v>0</v>
      </c>
      <c r="S10" s="9">
        <v>0</v>
      </c>
      <c r="T10" s="9">
        <v>0</v>
      </c>
      <c r="U10" s="10">
        <f t="shared" si="2"/>
        <v>0</v>
      </c>
      <c r="V10" s="10">
        <v>0</v>
      </c>
      <c r="W10" s="10">
        <v>0</v>
      </c>
      <c r="X10" s="10">
        <v>0</v>
      </c>
      <c r="Y10" s="10">
        <v>0</v>
      </c>
      <c r="Z10" s="10">
        <f t="shared" si="3"/>
        <v>0</v>
      </c>
      <c r="AA10" s="10">
        <v>0</v>
      </c>
      <c r="AB10" s="10">
        <v>0</v>
      </c>
      <c r="AC10" s="10">
        <v>0</v>
      </c>
      <c r="AD10" s="10">
        <v>0</v>
      </c>
      <c r="AE10" s="10">
        <f t="shared" si="4"/>
        <v>0</v>
      </c>
      <c r="AF10" s="6">
        <f t="shared" si="5"/>
        <v>0</v>
      </c>
    </row>
    <row r="11" spans="1:32">
      <c r="A11" s="23" t="s">
        <v>8</v>
      </c>
      <c r="B11" s="57" t="s">
        <v>132</v>
      </c>
      <c r="C11" s="60" t="s">
        <v>174</v>
      </c>
      <c r="D11" s="58">
        <v>40544</v>
      </c>
      <c r="E11" s="61">
        <v>41639</v>
      </c>
      <c r="F11" s="59">
        <v>1</v>
      </c>
      <c r="G11" s="8">
        <v>0</v>
      </c>
      <c r="H11" s="9">
        <v>0</v>
      </c>
      <c r="I11" s="9">
        <v>0</v>
      </c>
      <c r="J11" s="9">
        <v>0</v>
      </c>
      <c r="K11" s="10">
        <f t="shared" si="0"/>
        <v>0</v>
      </c>
      <c r="L11" s="9">
        <v>0</v>
      </c>
      <c r="M11" s="9">
        <v>0</v>
      </c>
      <c r="N11" s="9">
        <v>0</v>
      </c>
      <c r="O11" s="9">
        <v>0</v>
      </c>
      <c r="P11" s="10">
        <f t="shared" si="1"/>
        <v>0</v>
      </c>
      <c r="Q11" s="9">
        <v>0</v>
      </c>
      <c r="R11" s="9">
        <v>0</v>
      </c>
      <c r="S11" s="9">
        <v>0</v>
      </c>
      <c r="T11" s="9">
        <v>0</v>
      </c>
      <c r="U11" s="10">
        <f t="shared" si="2"/>
        <v>0</v>
      </c>
      <c r="V11" s="10">
        <v>0</v>
      </c>
      <c r="W11" s="10">
        <v>0</v>
      </c>
      <c r="X11" s="10">
        <v>0</v>
      </c>
      <c r="Y11" s="10">
        <v>0</v>
      </c>
      <c r="Z11" s="10">
        <f t="shared" si="3"/>
        <v>0</v>
      </c>
      <c r="AA11" s="10">
        <v>0</v>
      </c>
      <c r="AB11" s="10">
        <v>0</v>
      </c>
      <c r="AC11" s="10">
        <v>0</v>
      </c>
      <c r="AD11" s="10">
        <v>0</v>
      </c>
      <c r="AE11" s="10">
        <f t="shared" si="4"/>
        <v>0</v>
      </c>
      <c r="AF11" s="6">
        <f t="shared" si="5"/>
        <v>0</v>
      </c>
    </row>
    <row r="12" spans="1:32">
      <c r="A12" s="23" t="s">
        <v>9</v>
      </c>
      <c r="B12" s="57" t="s">
        <v>132</v>
      </c>
      <c r="C12" s="60" t="s">
        <v>174</v>
      </c>
      <c r="D12" s="58">
        <v>40544</v>
      </c>
      <c r="E12" s="61">
        <v>41639</v>
      </c>
      <c r="F12" s="59">
        <v>1</v>
      </c>
      <c r="G12" s="8">
        <v>0</v>
      </c>
      <c r="H12" s="9">
        <v>0</v>
      </c>
      <c r="I12" s="9">
        <v>0</v>
      </c>
      <c r="J12" s="9">
        <v>0</v>
      </c>
      <c r="K12" s="10">
        <f t="shared" si="0"/>
        <v>0</v>
      </c>
      <c r="L12" s="9">
        <v>0</v>
      </c>
      <c r="M12" s="9">
        <v>0</v>
      </c>
      <c r="N12" s="9">
        <v>0</v>
      </c>
      <c r="O12" s="9">
        <v>0</v>
      </c>
      <c r="P12" s="10">
        <f t="shared" si="1"/>
        <v>0</v>
      </c>
      <c r="Q12" s="9">
        <v>0</v>
      </c>
      <c r="R12" s="9">
        <v>0</v>
      </c>
      <c r="S12" s="9">
        <v>0</v>
      </c>
      <c r="T12" s="9">
        <v>0</v>
      </c>
      <c r="U12" s="10">
        <f t="shared" si="2"/>
        <v>0</v>
      </c>
      <c r="V12" s="10">
        <v>0</v>
      </c>
      <c r="W12" s="10">
        <v>0</v>
      </c>
      <c r="X12" s="10">
        <v>0</v>
      </c>
      <c r="Y12" s="10">
        <v>0</v>
      </c>
      <c r="Z12" s="10">
        <f t="shared" si="3"/>
        <v>0</v>
      </c>
      <c r="AA12" s="10">
        <v>0</v>
      </c>
      <c r="AB12" s="10">
        <v>0</v>
      </c>
      <c r="AC12" s="10">
        <v>0</v>
      </c>
      <c r="AD12" s="10">
        <v>0</v>
      </c>
      <c r="AE12" s="10">
        <f t="shared" si="4"/>
        <v>0</v>
      </c>
      <c r="AF12" s="6">
        <f t="shared" si="5"/>
        <v>0</v>
      </c>
    </row>
    <row r="13" spans="1:32">
      <c r="A13" s="23" t="s">
        <v>10</v>
      </c>
      <c r="B13" s="57" t="s">
        <v>132</v>
      </c>
      <c r="C13" s="60" t="s">
        <v>174</v>
      </c>
      <c r="D13" s="58">
        <v>40544</v>
      </c>
      <c r="E13" s="61">
        <v>41639</v>
      </c>
      <c r="F13" s="59">
        <v>1</v>
      </c>
      <c r="G13" s="8">
        <v>0</v>
      </c>
      <c r="H13" s="9">
        <v>0</v>
      </c>
      <c r="I13" s="9">
        <v>0</v>
      </c>
      <c r="J13" s="9">
        <v>0</v>
      </c>
      <c r="K13" s="10">
        <f t="shared" si="0"/>
        <v>0</v>
      </c>
      <c r="L13" s="9">
        <v>0</v>
      </c>
      <c r="M13" s="9">
        <v>0</v>
      </c>
      <c r="N13" s="9">
        <v>0</v>
      </c>
      <c r="O13" s="9">
        <v>0</v>
      </c>
      <c r="P13" s="10">
        <f t="shared" si="1"/>
        <v>0</v>
      </c>
      <c r="Q13" s="9">
        <v>0</v>
      </c>
      <c r="R13" s="9">
        <v>0</v>
      </c>
      <c r="S13" s="9">
        <v>0</v>
      </c>
      <c r="T13" s="9">
        <v>0</v>
      </c>
      <c r="U13" s="10">
        <f t="shared" si="2"/>
        <v>0</v>
      </c>
      <c r="V13" s="10">
        <v>0</v>
      </c>
      <c r="W13" s="10">
        <v>0</v>
      </c>
      <c r="X13" s="10">
        <v>0</v>
      </c>
      <c r="Y13" s="10">
        <v>0</v>
      </c>
      <c r="Z13" s="10">
        <f t="shared" si="3"/>
        <v>0</v>
      </c>
      <c r="AA13" s="10">
        <v>0</v>
      </c>
      <c r="AB13" s="10">
        <v>0</v>
      </c>
      <c r="AC13" s="10">
        <v>0</v>
      </c>
      <c r="AD13" s="10">
        <v>0</v>
      </c>
      <c r="AE13" s="10">
        <f t="shared" si="4"/>
        <v>0</v>
      </c>
      <c r="AF13" s="6">
        <f t="shared" si="5"/>
        <v>0</v>
      </c>
    </row>
    <row r="14" spans="1:32">
      <c r="A14" s="23" t="s">
        <v>11</v>
      </c>
      <c r="B14" s="57" t="s">
        <v>132</v>
      </c>
      <c r="C14" s="60" t="s">
        <v>174</v>
      </c>
      <c r="D14" s="58">
        <v>40544</v>
      </c>
      <c r="E14" s="61">
        <v>41639</v>
      </c>
      <c r="F14" s="59">
        <v>1</v>
      </c>
      <c r="G14" s="8">
        <v>0</v>
      </c>
      <c r="H14" s="9">
        <v>0</v>
      </c>
      <c r="I14" s="9">
        <v>0</v>
      </c>
      <c r="J14" s="9">
        <v>0</v>
      </c>
      <c r="K14" s="10">
        <f t="shared" si="0"/>
        <v>0</v>
      </c>
      <c r="L14" s="9">
        <v>0</v>
      </c>
      <c r="M14" s="9">
        <v>0</v>
      </c>
      <c r="N14" s="9">
        <v>0</v>
      </c>
      <c r="O14" s="9">
        <v>0</v>
      </c>
      <c r="P14" s="10">
        <f t="shared" si="1"/>
        <v>0</v>
      </c>
      <c r="Q14" s="9">
        <v>0</v>
      </c>
      <c r="R14" s="9">
        <v>0</v>
      </c>
      <c r="S14" s="9">
        <v>0</v>
      </c>
      <c r="T14" s="9">
        <v>0</v>
      </c>
      <c r="U14" s="10">
        <f t="shared" si="2"/>
        <v>0</v>
      </c>
      <c r="V14" s="10">
        <v>0</v>
      </c>
      <c r="W14" s="10">
        <v>0</v>
      </c>
      <c r="X14" s="10">
        <v>0</v>
      </c>
      <c r="Y14" s="10">
        <v>0</v>
      </c>
      <c r="Z14" s="10">
        <f t="shared" si="3"/>
        <v>0</v>
      </c>
      <c r="AA14" s="10">
        <v>0</v>
      </c>
      <c r="AB14" s="10">
        <v>0</v>
      </c>
      <c r="AC14" s="10">
        <v>0</v>
      </c>
      <c r="AD14" s="10">
        <v>0</v>
      </c>
      <c r="AE14" s="10">
        <f t="shared" si="4"/>
        <v>0</v>
      </c>
      <c r="AF14" s="6">
        <f t="shared" si="5"/>
        <v>0</v>
      </c>
    </row>
    <row r="15" spans="1:32">
      <c r="A15" s="23" t="s">
        <v>12</v>
      </c>
      <c r="B15" s="57" t="s">
        <v>132</v>
      </c>
      <c r="C15" s="60" t="s">
        <v>174</v>
      </c>
      <c r="D15" s="58">
        <v>40544</v>
      </c>
      <c r="E15" s="61">
        <v>41639</v>
      </c>
      <c r="F15" s="59">
        <v>2</v>
      </c>
      <c r="G15" s="8">
        <v>0</v>
      </c>
      <c r="H15" s="9">
        <v>0</v>
      </c>
      <c r="I15" s="9">
        <v>0</v>
      </c>
      <c r="J15" s="9">
        <v>0</v>
      </c>
      <c r="K15" s="10">
        <f t="shared" si="0"/>
        <v>0</v>
      </c>
      <c r="L15" s="9">
        <v>0</v>
      </c>
      <c r="M15" s="9">
        <v>0</v>
      </c>
      <c r="N15" s="9">
        <v>0</v>
      </c>
      <c r="O15" s="9">
        <v>0</v>
      </c>
      <c r="P15" s="10">
        <f t="shared" si="1"/>
        <v>0</v>
      </c>
      <c r="Q15" s="9">
        <v>0</v>
      </c>
      <c r="R15" s="9">
        <v>0</v>
      </c>
      <c r="S15" s="9">
        <v>0</v>
      </c>
      <c r="T15" s="9">
        <v>0</v>
      </c>
      <c r="U15" s="10">
        <f t="shared" si="2"/>
        <v>0</v>
      </c>
      <c r="V15" s="10">
        <v>0</v>
      </c>
      <c r="W15" s="10">
        <v>0</v>
      </c>
      <c r="X15" s="10">
        <v>0</v>
      </c>
      <c r="Y15" s="10">
        <v>0</v>
      </c>
      <c r="Z15" s="10">
        <f t="shared" si="3"/>
        <v>0</v>
      </c>
      <c r="AA15" s="10">
        <v>0</v>
      </c>
      <c r="AB15" s="10">
        <v>0</v>
      </c>
      <c r="AC15" s="10">
        <v>0</v>
      </c>
      <c r="AD15" s="10">
        <v>0</v>
      </c>
      <c r="AE15" s="10">
        <f t="shared" si="4"/>
        <v>0</v>
      </c>
      <c r="AF15" s="6">
        <f t="shared" si="5"/>
        <v>0</v>
      </c>
    </row>
    <row r="16" spans="1:32">
      <c r="A16" s="337" t="s">
        <v>13</v>
      </c>
      <c r="B16" s="338" t="s">
        <v>132</v>
      </c>
      <c r="C16" s="60" t="s">
        <v>141</v>
      </c>
      <c r="D16" s="58">
        <v>40544</v>
      </c>
      <c r="E16" s="61">
        <v>41639</v>
      </c>
      <c r="F16" s="59">
        <v>1</v>
      </c>
      <c r="G16" s="8">
        <v>0</v>
      </c>
      <c r="H16" s="9">
        <v>0</v>
      </c>
      <c r="I16" s="9">
        <v>0</v>
      </c>
      <c r="J16" s="9">
        <v>0</v>
      </c>
      <c r="K16" s="10">
        <f t="shared" si="0"/>
        <v>0</v>
      </c>
      <c r="L16" s="9">
        <v>0</v>
      </c>
      <c r="M16" s="9">
        <v>0</v>
      </c>
      <c r="N16" s="9">
        <v>0</v>
      </c>
      <c r="O16" s="9">
        <v>0</v>
      </c>
      <c r="P16" s="10">
        <f t="shared" si="1"/>
        <v>0</v>
      </c>
      <c r="Q16" s="9">
        <v>0</v>
      </c>
      <c r="R16" s="9">
        <v>0</v>
      </c>
      <c r="S16" s="9">
        <v>0</v>
      </c>
      <c r="T16" s="9">
        <v>0</v>
      </c>
      <c r="U16" s="10">
        <f t="shared" si="2"/>
        <v>0</v>
      </c>
      <c r="V16" s="10">
        <v>0</v>
      </c>
      <c r="W16" s="10">
        <v>0</v>
      </c>
      <c r="X16" s="10">
        <v>0</v>
      </c>
      <c r="Y16" s="10">
        <v>0</v>
      </c>
      <c r="Z16" s="10">
        <f t="shared" si="3"/>
        <v>0</v>
      </c>
      <c r="AA16" s="10">
        <v>0</v>
      </c>
      <c r="AB16" s="10">
        <v>0</v>
      </c>
      <c r="AC16" s="10">
        <v>0</v>
      </c>
      <c r="AD16" s="10">
        <v>0</v>
      </c>
      <c r="AE16" s="10">
        <f t="shared" si="4"/>
        <v>0</v>
      </c>
      <c r="AF16" s="6">
        <f t="shared" si="5"/>
        <v>0</v>
      </c>
    </row>
    <row r="17" spans="1:32">
      <c r="A17" s="337"/>
      <c r="B17" s="338"/>
      <c r="C17" s="60" t="s">
        <v>178</v>
      </c>
      <c r="D17" s="58">
        <v>40544</v>
      </c>
      <c r="E17" s="61">
        <v>41639</v>
      </c>
      <c r="F17" s="59">
        <v>1</v>
      </c>
      <c r="G17" s="8">
        <v>0</v>
      </c>
      <c r="H17" s="9">
        <v>0</v>
      </c>
      <c r="I17" s="9">
        <v>0</v>
      </c>
      <c r="J17" s="9">
        <v>0</v>
      </c>
      <c r="K17" s="10">
        <f t="shared" si="0"/>
        <v>0</v>
      </c>
      <c r="L17" s="9">
        <v>0</v>
      </c>
      <c r="M17" s="9">
        <v>0</v>
      </c>
      <c r="N17" s="9">
        <v>0</v>
      </c>
      <c r="O17" s="9">
        <v>0</v>
      </c>
      <c r="P17" s="10">
        <f t="shared" si="1"/>
        <v>0</v>
      </c>
      <c r="Q17" s="9">
        <v>0</v>
      </c>
      <c r="R17" s="9">
        <v>0</v>
      </c>
      <c r="S17" s="9">
        <v>0</v>
      </c>
      <c r="T17" s="9">
        <v>0</v>
      </c>
      <c r="U17" s="10">
        <f t="shared" si="2"/>
        <v>0</v>
      </c>
      <c r="V17" s="10">
        <v>0</v>
      </c>
      <c r="W17" s="10">
        <v>0</v>
      </c>
      <c r="X17" s="10">
        <v>0</v>
      </c>
      <c r="Y17" s="10">
        <v>0</v>
      </c>
      <c r="Z17" s="10">
        <f t="shared" si="3"/>
        <v>0</v>
      </c>
      <c r="AA17" s="10">
        <v>0</v>
      </c>
      <c r="AB17" s="10">
        <v>0</v>
      </c>
      <c r="AC17" s="10">
        <v>0</v>
      </c>
      <c r="AD17" s="10">
        <v>0</v>
      </c>
      <c r="AE17" s="10">
        <f t="shared" si="4"/>
        <v>0</v>
      </c>
      <c r="AF17" s="6">
        <f t="shared" si="5"/>
        <v>0</v>
      </c>
    </row>
    <row r="18" spans="1:32">
      <c r="A18" s="337"/>
      <c r="B18" s="338"/>
      <c r="C18" s="60" t="s">
        <v>143</v>
      </c>
      <c r="D18" s="58">
        <v>40544</v>
      </c>
      <c r="E18" s="61">
        <v>41639</v>
      </c>
      <c r="F18" s="59">
        <v>1</v>
      </c>
      <c r="G18" s="8">
        <v>0</v>
      </c>
      <c r="H18" s="9">
        <v>0</v>
      </c>
      <c r="I18" s="9">
        <v>0</v>
      </c>
      <c r="J18" s="9">
        <v>0</v>
      </c>
      <c r="K18" s="10">
        <f t="shared" si="0"/>
        <v>0</v>
      </c>
      <c r="L18" s="9">
        <v>0</v>
      </c>
      <c r="M18" s="9">
        <v>0</v>
      </c>
      <c r="N18" s="9">
        <v>0</v>
      </c>
      <c r="O18" s="9">
        <v>0</v>
      </c>
      <c r="P18" s="10">
        <f>SUM(L18:O18)</f>
        <v>0</v>
      </c>
      <c r="Q18" s="9">
        <v>0</v>
      </c>
      <c r="R18" s="9">
        <v>0</v>
      </c>
      <c r="S18" s="9">
        <v>0</v>
      </c>
      <c r="T18" s="9">
        <v>0</v>
      </c>
      <c r="U18" s="10">
        <f t="shared" si="2"/>
        <v>0</v>
      </c>
      <c r="V18" s="10">
        <v>0</v>
      </c>
      <c r="W18" s="10">
        <v>0</v>
      </c>
      <c r="X18" s="10">
        <v>0</v>
      </c>
      <c r="Y18" s="10">
        <v>0</v>
      </c>
      <c r="Z18" s="10">
        <f t="shared" si="3"/>
        <v>0</v>
      </c>
      <c r="AA18" s="10">
        <v>0</v>
      </c>
      <c r="AB18" s="10">
        <v>0</v>
      </c>
      <c r="AC18" s="10">
        <v>0</v>
      </c>
      <c r="AD18" s="10">
        <v>0</v>
      </c>
      <c r="AE18" s="10">
        <f t="shared" si="4"/>
        <v>0</v>
      </c>
      <c r="AF18" s="6">
        <f t="shared" si="5"/>
        <v>0</v>
      </c>
    </row>
    <row r="19" spans="1:32">
      <c r="A19" s="337"/>
      <c r="B19" s="338"/>
      <c r="C19" s="60" t="s">
        <v>174</v>
      </c>
      <c r="D19" s="58">
        <v>40544</v>
      </c>
      <c r="E19" s="61">
        <v>41639</v>
      </c>
      <c r="F19" s="59">
        <v>2</v>
      </c>
      <c r="G19" s="8">
        <v>0</v>
      </c>
      <c r="H19" s="9">
        <v>0</v>
      </c>
      <c r="I19" s="9">
        <v>0</v>
      </c>
      <c r="J19" s="9">
        <v>0</v>
      </c>
      <c r="K19" s="10">
        <f t="shared" si="0"/>
        <v>0</v>
      </c>
      <c r="L19" s="9">
        <v>0</v>
      </c>
      <c r="M19" s="9">
        <v>0</v>
      </c>
      <c r="N19" s="9">
        <v>0</v>
      </c>
      <c r="O19" s="9">
        <v>0</v>
      </c>
      <c r="P19" s="10">
        <f t="shared" si="1"/>
        <v>0</v>
      </c>
      <c r="Q19" s="9">
        <v>0</v>
      </c>
      <c r="R19" s="9">
        <v>0</v>
      </c>
      <c r="S19" s="9">
        <v>0</v>
      </c>
      <c r="T19" s="9">
        <v>0</v>
      </c>
      <c r="U19" s="10">
        <f t="shared" si="2"/>
        <v>0</v>
      </c>
      <c r="V19" s="10">
        <v>0</v>
      </c>
      <c r="W19" s="10">
        <v>0</v>
      </c>
      <c r="X19" s="10">
        <v>0</v>
      </c>
      <c r="Y19" s="10">
        <v>0</v>
      </c>
      <c r="Z19" s="10">
        <f t="shared" si="3"/>
        <v>0</v>
      </c>
      <c r="AA19" s="10">
        <v>0</v>
      </c>
      <c r="AB19" s="10">
        <v>0</v>
      </c>
      <c r="AC19" s="10">
        <v>0</v>
      </c>
      <c r="AD19" s="10">
        <v>0</v>
      </c>
      <c r="AE19" s="10">
        <f t="shared" si="4"/>
        <v>0</v>
      </c>
      <c r="AF19" s="6">
        <f t="shared" si="5"/>
        <v>0</v>
      </c>
    </row>
    <row r="20" spans="1:32">
      <c r="A20" s="23" t="s">
        <v>14</v>
      </c>
      <c r="B20" s="57" t="s">
        <v>132</v>
      </c>
      <c r="C20" s="60" t="s">
        <v>174</v>
      </c>
      <c r="D20" s="58">
        <v>40544</v>
      </c>
      <c r="E20" s="61">
        <v>41639</v>
      </c>
      <c r="F20" s="59">
        <v>1</v>
      </c>
      <c r="G20" s="8">
        <v>0</v>
      </c>
      <c r="H20" s="9">
        <v>0</v>
      </c>
      <c r="I20" s="9">
        <v>0</v>
      </c>
      <c r="J20" s="9">
        <v>0</v>
      </c>
      <c r="K20" s="10">
        <f t="shared" si="0"/>
        <v>0</v>
      </c>
      <c r="L20" s="9">
        <v>0</v>
      </c>
      <c r="M20" s="9">
        <v>0</v>
      </c>
      <c r="N20" s="9">
        <v>0</v>
      </c>
      <c r="O20" s="9">
        <v>0</v>
      </c>
      <c r="P20" s="10">
        <f t="shared" si="1"/>
        <v>0</v>
      </c>
      <c r="Q20" s="9">
        <v>0</v>
      </c>
      <c r="R20" s="9">
        <v>0</v>
      </c>
      <c r="S20" s="9">
        <v>0</v>
      </c>
      <c r="T20" s="9">
        <v>0</v>
      </c>
      <c r="U20" s="10">
        <f t="shared" si="2"/>
        <v>0</v>
      </c>
      <c r="V20" s="10">
        <v>0</v>
      </c>
      <c r="W20" s="10">
        <v>0</v>
      </c>
      <c r="X20" s="10">
        <v>0</v>
      </c>
      <c r="Y20" s="10">
        <v>0</v>
      </c>
      <c r="Z20" s="10">
        <f t="shared" si="3"/>
        <v>0</v>
      </c>
      <c r="AA20" s="10">
        <v>0</v>
      </c>
      <c r="AB20" s="10">
        <v>0</v>
      </c>
      <c r="AC20" s="10">
        <v>0</v>
      </c>
      <c r="AD20" s="10">
        <v>0</v>
      </c>
      <c r="AE20" s="10">
        <f t="shared" si="4"/>
        <v>0</v>
      </c>
      <c r="AF20" s="6">
        <f t="shared" si="5"/>
        <v>0</v>
      </c>
    </row>
    <row r="21" spans="1:32">
      <c r="A21" s="23" t="s">
        <v>133</v>
      </c>
      <c r="B21" s="57" t="s">
        <v>132</v>
      </c>
      <c r="C21" s="60" t="s">
        <v>140</v>
      </c>
      <c r="D21" s="58">
        <v>40544</v>
      </c>
      <c r="E21" s="61">
        <v>41639</v>
      </c>
      <c r="F21" s="59">
        <v>1</v>
      </c>
      <c r="G21" s="8">
        <v>0</v>
      </c>
      <c r="H21" s="9">
        <v>0</v>
      </c>
      <c r="I21" s="9">
        <v>0</v>
      </c>
      <c r="J21" s="9">
        <v>0</v>
      </c>
      <c r="K21" s="10">
        <f t="shared" si="0"/>
        <v>0</v>
      </c>
      <c r="L21" s="9">
        <v>0</v>
      </c>
      <c r="M21" s="9">
        <v>0</v>
      </c>
      <c r="N21" s="9">
        <v>0</v>
      </c>
      <c r="O21" s="9">
        <v>0</v>
      </c>
      <c r="P21" s="10">
        <f t="shared" si="1"/>
        <v>0</v>
      </c>
      <c r="Q21" s="9">
        <v>0</v>
      </c>
      <c r="R21" s="9">
        <v>0</v>
      </c>
      <c r="S21" s="9">
        <v>0</v>
      </c>
      <c r="T21" s="9">
        <v>0</v>
      </c>
      <c r="U21" s="10">
        <f t="shared" si="2"/>
        <v>0</v>
      </c>
      <c r="V21" s="10">
        <v>0</v>
      </c>
      <c r="W21" s="10">
        <v>0</v>
      </c>
      <c r="X21" s="10">
        <v>0</v>
      </c>
      <c r="Y21" s="10">
        <v>0</v>
      </c>
      <c r="Z21" s="10">
        <f t="shared" si="3"/>
        <v>0</v>
      </c>
      <c r="AA21" s="10">
        <v>0</v>
      </c>
      <c r="AB21" s="10">
        <v>0</v>
      </c>
      <c r="AC21" s="10">
        <v>0</v>
      </c>
      <c r="AD21" s="10">
        <v>0</v>
      </c>
      <c r="AE21" s="10">
        <f t="shared" si="4"/>
        <v>0</v>
      </c>
      <c r="AF21" s="6">
        <f t="shared" si="5"/>
        <v>0</v>
      </c>
    </row>
    <row r="22" spans="1:32">
      <c r="A22" s="23" t="s">
        <v>15</v>
      </c>
      <c r="B22" s="57" t="s">
        <v>132</v>
      </c>
      <c r="C22" s="60" t="s">
        <v>174</v>
      </c>
      <c r="D22" s="58">
        <v>40544</v>
      </c>
      <c r="E22" s="61">
        <v>41639</v>
      </c>
      <c r="F22" s="59">
        <v>1</v>
      </c>
      <c r="G22" s="8">
        <v>0</v>
      </c>
      <c r="H22" s="9">
        <v>0</v>
      </c>
      <c r="I22" s="9">
        <v>0</v>
      </c>
      <c r="J22" s="9">
        <v>0</v>
      </c>
      <c r="K22" s="10">
        <f t="shared" si="0"/>
        <v>0</v>
      </c>
      <c r="L22" s="9">
        <v>0</v>
      </c>
      <c r="M22" s="9">
        <v>0</v>
      </c>
      <c r="N22" s="9">
        <v>0</v>
      </c>
      <c r="O22" s="9">
        <v>0</v>
      </c>
      <c r="P22" s="10">
        <f t="shared" si="1"/>
        <v>0</v>
      </c>
      <c r="Q22" s="9">
        <v>0</v>
      </c>
      <c r="R22" s="9">
        <v>0</v>
      </c>
      <c r="S22" s="9">
        <v>0</v>
      </c>
      <c r="T22" s="9">
        <v>0</v>
      </c>
      <c r="U22" s="10">
        <f t="shared" si="2"/>
        <v>0</v>
      </c>
      <c r="V22" s="10">
        <v>0</v>
      </c>
      <c r="W22" s="10">
        <v>0</v>
      </c>
      <c r="X22" s="10">
        <v>0</v>
      </c>
      <c r="Y22" s="10">
        <v>0</v>
      </c>
      <c r="Z22" s="10">
        <f t="shared" si="3"/>
        <v>0</v>
      </c>
      <c r="AA22" s="10">
        <v>0</v>
      </c>
      <c r="AB22" s="10">
        <v>0</v>
      </c>
      <c r="AC22" s="10">
        <v>0</v>
      </c>
      <c r="AD22" s="10">
        <v>0</v>
      </c>
      <c r="AE22" s="10">
        <f t="shared" si="4"/>
        <v>0</v>
      </c>
      <c r="AF22" s="6">
        <f t="shared" si="5"/>
        <v>0</v>
      </c>
    </row>
    <row r="23" spans="1:32">
      <c r="A23" s="23" t="s">
        <v>16</v>
      </c>
      <c r="B23" s="57" t="s">
        <v>132</v>
      </c>
      <c r="C23" s="60" t="s">
        <v>174</v>
      </c>
      <c r="D23" s="58">
        <v>40544</v>
      </c>
      <c r="E23" s="61">
        <v>41639</v>
      </c>
      <c r="F23" s="59">
        <v>1</v>
      </c>
      <c r="G23" s="8">
        <v>0</v>
      </c>
      <c r="H23" s="9">
        <v>0</v>
      </c>
      <c r="I23" s="9">
        <v>0</v>
      </c>
      <c r="J23" s="9">
        <v>0</v>
      </c>
      <c r="K23" s="10">
        <f t="shared" si="0"/>
        <v>0</v>
      </c>
      <c r="L23" s="9">
        <v>0</v>
      </c>
      <c r="M23" s="9">
        <v>0</v>
      </c>
      <c r="N23" s="9">
        <v>0</v>
      </c>
      <c r="O23" s="9">
        <v>0</v>
      </c>
      <c r="P23" s="10">
        <f>SUM(L23:O23)</f>
        <v>0</v>
      </c>
      <c r="Q23" s="9">
        <v>0</v>
      </c>
      <c r="R23" s="9">
        <v>0</v>
      </c>
      <c r="S23" s="9">
        <v>0</v>
      </c>
      <c r="T23" s="9">
        <v>0</v>
      </c>
      <c r="U23" s="10">
        <f t="shared" si="2"/>
        <v>0</v>
      </c>
      <c r="V23" s="10">
        <v>0</v>
      </c>
      <c r="W23" s="10">
        <v>0</v>
      </c>
      <c r="X23" s="10">
        <v>0</v>
      </c>
      <c r="Y23" s="10">
        <v>0</v>
      </c>
      <c r="Z23" s="10">
        <f t="shared" si="3"/>
        <v>0</v>
      </c>
      <c r="AA23" s="10">
        <v>0</v>
      </c>
      <c r="AB23" s="10">
        <v>0</v>
      </c>
      <c r="AC23" s="10">
        <v>0</v>
      </c>
      <c r="AD23" s="10">
        <v>0</v>
      </c>
      <c r="AE23" s="10">
        <f t="shared" si="4"/>
        <v>0</v>
      </c>
      <c r="AF23" s="6">
        <f t="shared" si="5"/>
        <v>0</v>
      </c>
    </row>
    <row r="24" spans="1:32">
      <c r="A24" s="23" t="s">
        <v>2</v>
      </c>
      <c r="B24" s="57" t="s">
        <v>132</v>
      </c>
      <c r="C24" s="60" t="s">
        <v>175</v>
      </c>
      <c r="D24" s="58">
        <v>40544</v>
      </c>
      <c r="E24" s="61">
        <v>41639</v>
      </c>
      <c r="F24" s="59">
        <v>1</v>
      </c>
      <c r="G24" s="8">
        <v>0</v>
      </c>
      <c r="H24" s="9">
        <v>0</v>
      </c>
      <c r="I24" s="9">
        <v>0</v>
      </c>
      <c r="J24" s="9">
        <v>0</v>
      </c>
      <c r="K24" s="10">
        <f t="shared" si="0"/>
        <v>0</v>
      </c>
      <c r="L24" s="9">
        <v>0</v>
      </c>
      <c r="M24" s="9">
        <v>0</v>
      </c>
      <c r="N24" s="9">
        <v>0</v>
      </c>
      <c r="O24" s="9">
        <v>0</v>
      </c>
      <c r="P24" s="10">
        <f t="shared" si="1"/>
        <v>0</v>
      </c>
      <c r="Q24" s="9">
        <v>0</v>
      </c>
      <c r="R24" s="9">
        <v>0</v>
      </c>
      <c r="S24" s="9">
        <v>0</v>
      </c>
      <c r="T24" s="9">
        <v>0</v>
      </c>
      <c r="U24" s="10">
        <f t="shared" si="2"/>
        <v>0</v>
      </c>
      <c r="V24" s="10">
        <v>0</v>
      </c>
      <c r="W24" s="10">
        <v>0</v>
      </c>
      <c r="X24" s="10">
        <v>0</v>
      </c>
      <c r="Y24" s="10">
        <v>0</v>
      </c>
      <c r="Z24" s="10">
        <f t="shared" si="3"/>
        <v>0</v>
      </c>
      <c r="AA24" s="10">
        <v>0</v>
      </c>
      <c r="AB24" s="10">
        <v>0</v>
      </c>
      <c r="AC24" s="10">
        <v>0</v>
      </c>
      <c r="AD24" s="10">
        <v>0</v>
      </c>
      <c r="AE24" s="10">
        <f t="shared" si="4"/>
        <v>0</v>
      </c>
      <c r="AF24" s="6">
        <f t="shared" si="5"/>
        <v>0</v>
      </c>
    </row>
    <row r="25" spans="1:32">
      <c r="A25" s="23" t="s">
        <v>17</v>
      </c>
      <c r="B25" s="57" t="s">
        <v>132</v>
      </c>
      <c r="C25" s="60" t="s">
        <v>174</v>
      </c>
      <c r="D25" s="58">
        <v>40544</v>
      </c>
      <c r="E25" s="61">
        <v>41639</v>
      </c>
      <c r="F25" s="59">
        <v>1</v>
      </c>
      <c r="G25" s="8">
        <v>0</v>
      </c>
      <c r="H25" s="9">
        <v>0</v>
      </c>
      <c r="I25" s="9">
        <v>0</v>
      </c>
      <c r="J25" s="9">
        <v>0</v>
      </c>
      <c r="K25" s="10">
        <f t="shared" si="0"/>
        <v>0</v>
      </c>
      <c r="L25" s="9">
        <v>0</v>
      </c>
      <c r="M25" s="9">
        <v>0</v>
      </c>
      <c r="N25" s="9">
        <v>0</v>
      </c>
      <c r="O25" s="9">
        <v>0</v>
      </c>
      <c r="P25" s="10">
        <f t="shared" si="1"/>
        <v>0</v>
      </c>
      <c r="Q25" s="9">
        <v>0</v>
      </c>
      <c r="R25" s="9">
        <v>0</v>
      </c>
      <c r="S25" s="9">
        <v>0</v>
      </c>
      <c r="T25" s="9">
        <v>0</v>
      </c>
      <c r="U25" s="10">
        <f t="shared" si="2"/>
        <v>0</v>
      </c>
      <c r="V25" s="10">
        <v>0</v>
      </c>
      <c r="W25" s="10">
        <v>0</v>
      </c>
      <c r="X25" s="10">
        <v>0</v>
      </c>
      <c r="Y25" s="10">
        <v>0</v>
      </c>
      <c r="Z25" s="10">
        <f t="shared" si="3"/>
        <v>0</v>
      </c>
      <c r="AA25" s="10">
        <v>0</v>
      </c>
      <c r="AB25" s="10">
        <v>0</v>
      </c>
      <c r="AC25" s="10">
        <v>0</v>
      </c>
      <c r="AD25" s="10">
        <v>0</v>
      </c>
      <c r="AE25" s="10">
        <f t="shared" si="4"/>
        <v>0</v>
      </c>
      <c r="AF25" s="6">
        <f t="shared" si="5"/>
        <v>0</v>
      </c>
    </row>
    <row r="26" spans="1:32">
      <c r="A26" s="23" t="s">
        <v>18</v>
      </c>
      <c r="B26" s="57" t="s">
        <v>132</v>
      </c>
      <c r="C26" s="60" t="s">
        <v>175</v>
      </c>
      <c r="D26" s="58">
        <v>40544</v>
      </c>
      <c r="E26" s="61">
        <v>41639</v>
      </c>
      <c r="F26" s="59">
        <v>1</v>
      </c>
      <c r="G26" s="8">
        <v>0</v>
      </c>
      <c r="H26" s="9">
        <v>0</v>
      </c>
      <c r="I26" s="9">
        <v>0</v>
      </c>
      <c r="J26" s="9">
        <v>0</v>
      </c>
      <c r="K26" s="10">
        <f t="shared" si="0"/>
        <v>0</v>
      </c>
      <c r="L26" s="9">
        <v>0</v>
      </c>
      <c r="M26" s="9">
        <v>0</v>
      </c>
      <c r="N26" s="9">
        <v>0</v>
      </c>
      <c r="O26" s="9">
        <v>0</v>
      </c>
      <c r="P26" s="10">
        <f t="shared" si="1"/>
        <v>0</v>
      </c>
      <c r="Q26" s="9">
        <v>0</v>
      </c>
      <c r="R26" s="9">
        <v>0</v>
      </c>
      <c r="S26" s="9">
        <v>0</v>
      </c>
      <c r="T26" s="9">
        <v>0</v>
      </c>
      <c r="U26" s="10">
        <f t="shared" si="2"/>
        <v>0</v>
      </c>
      <c r="V26" s="10">
        <v>0</v>
      </c>
      <c r="W26" s="10">
        <v>0</v>
      </c>
      <c r="X26" s="10">
        <v>0</v>
      </c>
      <c r="Y26" s="10">
        <v>0</v>
      </c>
      <c r="Z26" s="10">
        <f t="shared" si="3"/>
        <v>0</v>
      </c>
      <c r="AA26" s="10">
        <v>0</v>
      </c>
      <c r="AB26" s="10">
        <v>0</v>
      </c>
      <c r="AC26" s="10">
        <v>0</v>
      </c>
      <c r="AD26" s="10">
        <v>0</v>
      </c>
      <c r="AE26" s="10">
        <f t="shared" si="4"/>
        <v>0</v>
      </c>
      <c r="AF26" s="6">
        <f t="shared" si="5"/>
        <v>0</v>
      </c>
    </row>
    <row r="27" spans="1:32">
      <c r="A27" s="23" t="s">
        <v>19</v>
      </c>
      <c r="B27" s="57" t="s">
        <v>132</v>
      </c>
      <c r="C27" s="60" t="s">
        <v>174</v>
      </c>
      <c r="D27" s="58">
        <v>40544</v>
      </c>
      <c r="E27" s="61">
        <v>41639</v>
      </c>
      <c r="F27" s="59">
        <v>2</v>
      </c>
      <c r="G27" s="8">
        <v>0</v>
      </c>
      <c r="H27" s="9">
        <v>0</v>
      </c>
      <c r="I27" s="9">
        <v>0</v>
      </c>
      <c r="J27" s="9">
        <v>0</v>
      </c>
      <c r="K27" s="10">
        <f t="shared" si="0"/>
        <v>0</v>
      </c>
      <c r="L27" s="9">
        <v>0</v>
      </c>
      <c r="M27" s="9">
        <v>0</v>
      </c>
      <c r="N27" s="9">
        <v>0</v>
      </c>
      <c r="O27" s="9">
        <v>0</v>
      </c>
      <c r="P27" s="10">
        <f t="shared" si="1"/>
        <v>0</v>
      </c>
      <c r="Q27" s="9">
        <v>0</v>
      </c>
      <c r="R27" s="9">
        <v>0</v>
      </c>
      <c r="S27" s="9">
        <v>0</v>
      </c>
      <c r="T27" s="9">
        <v>0</v>
      </c>
      <c r="U27" s="10">
        <f t="shared" si="2"/>
        <v>0</v>
      </c>
      <c r="V27" s="10">
        <v>0</v>
      </c>
      <c r="W27" s="10">
        <v>0</v>
      </c>
      <c r="X27" s="10">
        <v>0</v>
      </c>
      <c r="Y27" s="10">
        <v>0</v>
      </c>
      <c r="Z27" s="10">
        <f t="shared" si="3"/>
        <v>0</v>
      </c>
      <c r="AA27" s="10">
        <v>0</v>
      </c>
      <c r="AB27" s="10">
        <v>0</v>
      </c>
      <c r="AC27" s="10">
        <v>0</v>
      </c>
      <c r="AD27" s="10">
        <v>0</v>
      </c>
      <c r="AE27" s="10">
        <f t="shared" si="4"/>
        <v>0</v>
      </c>
      <c r="AF27" s="6">
        <f t="shared" si="5"/>
        <v>0</v>
      </c>
    </row>
    <row r="28" spans="1:32">
      <c r="A28" s="23" t="s">
        <v>20</v>
      </c>
      <c r="B28" s="57" t="s">
        <v>132</v>
      </c>
      <c r="C28" s="60" t="s">
        <v>174</v>
      </c>
      <c r="D28" s="58">
        <v>40544</v>
      </c>
      <c r="E28" s="61">
        <v>41639</v>
      </c>
      <c r="F28" s="59">
        <v>1</v>
      </c>
      <c r="G28" s="8">
        <v>0</v>
      </c>
      <c r="H28" s="9">
        <v>0</v>
      </c>
      <c r="I28" s="9">
        <v>0</v>
      </c>
      <c r="J28" s="9">
        <v>0</v>
      </c>
      <c r="K28" s="10">
        <f t="shared" si="0"/>
        <v>0</v>
      </c>
      <c r="L28" s="9">
        <v>0</v>
      </c>
      <c r="M28" s="9">
        <v>0</v>
      </c>
      <c r="N28" s="9">
        <v>0</v>
      </c>
      <c r="O28" s="9">
        <v>0</v>
      </c>
      <c r="P28" s="10">
        <f t="shared" si="1"/>
        <v>0</v>
      </c>
      <c r="Q28" s="9">
        <v>0</v>
      </c>
      <c r="R28" s="9">
        <v>0</v>
      </c>
      <c r="S28" s="9">
        <v>0</v>
      </c>
      <c r="T28" s="9">
        <v>0</v>
      </c>
      <c r="U28" s="10">
        <f t="shared" si="2"/>
        <v>0</v>
      </c>
      <c r="V28" s="10">
        <v>0</v>
      </c>
      <c r="W28" s="10">
        <v>0</v>
      </c>
      <c r="X28" s="10">
        <v>0</v>
      </c>
      <c r="Y28" s="10">
        <v>0</v>
      </c>
      <c r="Z28" s="10">
        <f t="shared" si="3"/>
        <v>0</v>
      </c>
      <c r="AA28" s="10">
        <v>0</v>
      </c>
      <c r="AB28" s="10">
        <v>0</v>
      </c>
      <c r="AC28" s="10">
        <v>0</v>
      </c>
      <c r="AD28" s="10">
        <v>0</v>
      </c>
      <c r="AE28" s="10">
        <f t="shared" si="4"/>
        <v>0</v>
      </c>
      <c r="AF28" s="6">
        <f t="shared" si="5"/>
        <v>0</v>
      </c>
    </row>
    <row r="29" spans="1:32">
      <c r="A29" s="23" t="s">
        <v>21</v>
      </c>
      <c r="B29" s="57" t="s">
        <v>132</v>
      </c>
      <c r="C29" s="60" t="s">
        <v>174</v>
      </c>
      <c r="D29" s="58">
        <v>40544</v>
      </c>
      <c r="E29" s="61">
        <v>41639</v>
      </c>
      <c r="F29" s="59">
        <v>1</v>
      </c>
      <c r="G29" s="8">
        <v>0</v>
      </c>
      <c r="H29" s="9">
        <v>0</v>
      </c>
      <c r="I29" s="9">
        <v>0</v>
      </c>
      <c r="J29" s="9">
        <v>0</v>
      </c>
      <c r="K29" s="10">
        <f t="shared" si="0"/>
        <v>0</v>
      </c>
      <c r="L29" s="9">
        <v>0</v>
      </c>
      <c r="M29" s="9">
        <v>0</v>
      </c>
      <c r="N29" s="9">
        <v>0</v>
      </c>
      <c r="O29" s="9">
        <v>0</v>
      </c>
      <c r="P29" s="10">
        <f t="shared" si="1"/>
        <v>0</v>
      </c>
      <c r="Q29" s="9">
        <v>0</v>
      </c>
      <c r="R29" s="9">
        <v>0</v>
      </c>
      <c r="S29" s="9">
        <v>0</v>
      </c>
      <c r="T29" s="9">
        <v>0</v>
      </c>
      <c r="U29" s="10">
        <f t="shared" si="2"/>
        <v>0</v>
      </c>
      <c r="V29" s="10">
        <v>0</v>
      </c>
      <c r="W29" s="10">
        <v>0</v>
      </c>
      <c r="X29" s="10">
        <v>0</v>
      </c>
      <c r="Y29" s="10">
        <v>0</v>
      </c>
      <c r="Z29" s="10">
        <f t="shared" si="3"/>
        <v>0</v>
      </c>
      <c r="AA29" s="10">
        <v>0</v>
      </c>
      <c r="AB29" s="10">
        <v>0</v>
      </c>
      <c r="AC29" s="10">
        <v>0</v>
      </c>
      <c r="AD29" s="10">
        <v>0</v>
      </c>
      <c r="AE29" s="10">
        <f t="shared" si="4"/>
        <v>0</v>
      </c>
      <c r="AF29" s="6">
        <f t="shared" si="5"/>
        <v>0</v>
      </c>
    </row>
    <row r="30" spans="1:32">
      <c r="A30" s="23" t="s">
        <v>22</v>
      </c>
      <c r="B30" s="57" t="s">
        <v>132</v>
      </c>
      <c r="C30" s="60" t="s">
        <v>174</v>
      </c>
      <c r="D30" s="58">
        <v>40544</v>
      </c>
      <c r="E30" s="61">
        <v>41639</v>
      </c>
      <c r="F30" s="59">
        <v>1</v>
      </c>
      <c r="G30" s="8">
        <v>0</v>
      </c>
      <c r="H30" s="9">
        <v>0</v>
      </c>
      <c r="I30" s="9">
        <v>0</v>
      </c>
      <c r="J30" s="9">
        <v>0</v>
      </c>
      <c r="K30" s="10">
        <f t="shared" si="0"/>
        <v>0</v>
      </c>
      <c r="L30" s="9">
        <v>0</v>
      </c>
      <c r="M30" s="9">
        <v>0</v>
      </c>
      <c r="N30" s="9">
        <v>0</v>
      </c>
      <c r="O30" s="9">
        <v>0</v>
      </c>
      <c r="P30" s="10">
        <f t="shared" si="1"/>
        <v>0</v>
      </c>
      <c r="Q30" s="9">
        <v>0</v>
      </c>
      <c r="R30" s="9">
        <v>0</v>
      </c>
      <c r="S30" s="9">
        <v>0</v>
      </c>
      <c r="T30" s="9">
        <v>0</v>
      </c>
      <c r="U30" s="10">
        <f t="shared" si="2"/>
        <v>0</v>
      </c>
      <c r="V30" s="10">
        <v>0</v>
      </c>
      <c r="W30" s="10">
        <v>0</v>
      </c>
      <c r="X30" s="10">
        <v>0</v>
      </c>
      <c r="Y30" s="10">
        <v>0</v>
      </c>
      <c r="Z30" s="10">
        <f t="shared" si="3"/>
        <v>0</v>
      </c>
      <c r="AA30" s="10">
        <v>0</v>
      </c>
      <c r="AB30" s="10">
        <v>0</v>
      </c>
      <c r="AC30" s="10">
        <v>0</v>
      </c>
      <c r="AD30" s="10">
        <v>0</v>
      </c>
      <c r="AE30" s="10">
        <f t="shared" si="4"/>
        <v>0</v>
      </c>
      <c r="AF30" s="6">
        <f t="shared" si="5"/>
        <v>0</v>
      </c>
    </row>
    <row r="31" spans="1:32">
      <c r="A31" s="23" t="s">
        <v>23</v>
      </c>
      <c r="B31" s="57" t="s">
        <v>132</v>
      </c>
      <c r="C31" s="60" t="s">
        <v>174</v>
      </c>
      <c r="D31" s="58">
        <v>40544</v>
      </c>
      <c r="E31" s="61">
        <v>41639</v>
      </c>
      <c r="F31" s="59">
        <v>1</v>
      </c>
      <c r="G31" s="8">
        <v>0</v>
      </c>
      <c r="H31" s="9">
        <v>0</v>
      </c>
      <c r="I31" s="9">
        <v>0</v>
      </c>
      <c r="J31" s="9">
        <v>0</v>
      </c>
      <c r="K31" s="10">
        <f t="shared" si="0"/>
        <v>0</v>
      </c>
      <c r="L31" s="9">
        <v>0</v>
      </c>
      <c r="M31" s="9">
        <v>0</v>
      </c>
      <c r="N31" s="9">
        <v>0</v>
      </c>
      <c r="O31" s="9">
        <v>0</v>
      </c>
      <c r="P31" s="10">
        <f t="shared" si="1"/>
        <v>0</v>
      </c>
      <c r="Q31" s="9">
        <v>0</v>
      </c>
      <c r="R31" s="9">
        <v>0</v>
      </c>
      <c r="S31" s="9">
        <v>0</v>
      </c>
      <c r="T31" s="9">
        <v>0</v>
      </c>
      <c r="U31" s="10">
        <f t="shared" si="2"/>
        <v>0</v>
      </c>
      <c r="V31" s="10">
        <v>0</v>
      </c>
      <c r="W31" s="10">
        <v>0</v>
      </c>
      <c r="X31" s="10">
        <v>0</v>
      </c>
      <c r="Y31" s="10">
        <v>0</v>
      </c>
      <c r="Z31" s="10">
        <f t="shared" si="3"/>
        <v>0</v>
      </c>
      <c r="AA31" s="10">
        <v>0</v>
      </c>
      <c r="AB31" s="10">
        <v>0</v>
      </c>
      <c r="AC31" s="10">
        <v>0</v>
      </c>
      <c r="AD31" s="10">
        <v>0</v>
      </c>
      <c r="AE31" s="10">
        <f t="shared" si="4"/>
        <v>0</v>
      </c>
      <c r="AF31" s="6">
        <f t="shared" si="5"/>
        <v>0</v>
      </c>
    </row>
    <row r="32" spans="1:32">
      <c r="A32" s="23" t="s">
        <v>134</v>
      </c>
      <c r="B32" s="57" t="s">
        <v>132</v>
      </c>
      <c r="C32" s="60" t="s">
        <v>179</v>
      </c>
      <c r="D32" s="58">
        <v>40544</v>
      </c>
      <c r="E32" s="61">
        <v>41639</v>
      </c>
      <c r="F32" s="59">
        <v>1</v>
      </c>
      <c r="G32" s="8">
        <v>0</v>
      </c>
      <c r="H32" s="9">
        <v>0</v>
      </c>
      <c r="I32" s="9">
        <v>0</v>
      </c>
      <c r="J32" s="9">
        <v>0</v>
      </c>
      <c r="K32" s="10">
        <f t="shared" si="0"/>
        <v>0</v>
      </c>
      <c r="L32" s="9">
        <v>0</v>
      </c>
      <c r="M32" s="9">
        <v>0</v>
      </c>
      <c r="N32" s="9">
        <v>0</v>
      </c>
      <c r="O32" s="9">
        <v>0</v>
      </c>
      <c r="P32" s="10">
        <f t="shared" si="1"/>
        <v>0</v>
      </c>
      <c r="Q32" s="9">
        <v>0</v>
      </c>
      <c r="R32" s="9">
        <v>0</v>
      </c>
      <c r="S32" s="9">
        <v>0</v>
      </c>
      <c r="T32" s="9">
        <v>0</v>
      </c>
      <c r="U32" s="10">
        <f t="shared" si="2"/>
        <v>0</v>
      </c>
      <c r="V32" s="10">
        <v>0</v>
      </c>
      <c r="W32" s="10">
        <v>0</v>
      </c>
      <c r="X32" s="10">
        <v>0</v>
      </c>
      <c r="Y32" s="10">
        <v>0</v>
      </c>
      <c r="Z32" s="10">
        <f t="shared" si="3"/>
        <v>0</v>
      </c>
      <c r="AA32" s="10">
        <v>0</v>
      </c>
      <c r="AB32" s="10">
        <v>0</v>
      </c>
      <c r="AC32" s="10">
        <v>0</v>
      </c>
      <c r="AD32" s="10">
        <v>0</v>
      </c>
      <c r="AE32" s="10">
        <f t="shared" si="4"/>
        <v>0</v>
      </c>
      <c r="AF32" s="6">
        <f t="shared" si="5"/>
        <v>0</v>
      </c>
    </row>
    <row r="33" spans="1:32">
      <c r="A33" s="23" t="s">
        <v>24</v>
      </c>
      <c r="B33" s="57" t="s">
        <v>132</v>
      </c>
      <c r="C33" s="60" t="s">
        <v>174</v>
      </c>
      <c r="D33" s="58">
        <v>40544</v>
      </c>
      <c r="E33" s="61">
        <v>41639</v>
      </c>
      <c r="F33" s="59">
        <v>1</v>
      </c>
      <c r="G33" s="8">
        <v>0</v>
      </c>
      <c r="H33" s="9">
        <v>0</v>
      </c>
      <c r="I33" s="9">
        <v>0</v>
      </c>
      <c r="J33" s="9">
        <v>0</v>
      </c>
      <c r="K33" s="10">
        <f t="shared" si="0"/>
        <v>0</v>
      </c>
      <c r="L33" s="9">
        <v>0</v>
      </c>
      <c r="M33" s="9">
        <v>0</v>
      </c>
      <c r="N33" s="9">
        <v>0</v>
      </c>
      <c r="O33" s="9">
        <v>0</v>
      </c>
      <c r="P33" s="10">
        <f t="shared" si="1"/>
        <v>0</v>
      </c>
      <c r="Q33" s="9">
        <v>0</v>
      </c>
      <c r="R33" s="9">
        <v>0</v>
      </c>
      <c r="S33" s="9">
        <v>0</v>
      </c>
      <c r="T33" s="9">
        <v>0</v>
      </c>
      <c r="U33" s="10">
        <f t="shared" si="2"/>
        <v>0</v>
      </c>
      <c r="V33" s="10">
        <v>0</v>
      </c>
      <c r="W33" s="10">
        <v>0</v>
      </c>
      <c r="X33" s="10">
        <v>0</v>
      </c>
      <c r="Y33" s="10">
        <v>0</v>
      </c>
      <c r="Z33" s="10">
        <f t="shared" si="3"/>
        <v>0</v>
      </c>
      <c r="AA33" s="10">
        <v>0</v>
      </c>
      <c r="AB33" s="10">
        <v>0</v>
      </c>
      <c r="AC33" s="10">
        <v>0</v>
      </c>
      <c r="AD33" s="10">
        <v>0</v>
      </c>
      <c r="AE33" s="10">
        <f t="shared" si="4"/>
        <v>0</v>
      </c>
      <c r="AF33" s="6">
        <f t="shared" si="5"/>
        <v>0</v>
      </c>
    </row>
    <row r="34" spans="1:32">
      <c r="A34" s="23" t="s">
        <v>26</v>
      </c>
      <c r="B34" s="57" t="s">
        <v>132</v>
      </c>
      <c r="C34" s="60" t="s">
        <v>174</v>
      </c>
      <c r="D34" s="58">
        <v>40544</v>
      </c>
      <c r="E34" s="61">
        <v>41639</v>
      </c>
      <c r="F34" s="59">
        <v>2</v>
      </c>
      <c r="G34" s="8">
        <v>0</v>
      </c>
      <c r="H34" s="9">
        <v>0</v>
      </c>
      <c r="I34" s="9">
        <v>0</v>
      </c>
      <c r="J34" s="9">
        <v>0</v>
      </c>
      <c r="K34" s="10">
        <f t="shared" si="0"/>
        <v>0</v>
      </c>
      <c r="L34" s="9">
        <v>0</v>
      </c>
      <c r="M34" s="9">
        <v>0</v>
      </c>
      <c r="N34" s="9">
        <v>0</v>
      </c>
      <c r="O34" s="9">
        <v>0</v>
      </c>
      <c r="P34" s="10">
        <f t="shared" si="1"/>
        <v>0</v>
      </c>
      <c r="Q34" s="9">
        <v>0</v>
      </c>
      <c r="R34" s="9">
        <v>0</v>
      </c>
      <c r="S34" s="9">
        <v>0</v>
      </c>
      <c r="T34" s="9">
        <v>0</v>
      </c>
      <c r="U34" s="10">
        <f t="shared" si="2"/>
        <v>0</v>
      </c>
      <c r="V34" s="10">
        <v>0</v>
      </c>
      <c r="W34" s="10">
        <v>0</v>
      </c>
      <c r="X34" s="10">
        <v>0</v>
      </c>
      <c r="Y34" s="10">
        <v>0</v>
      </c>
      <c r="Z34" s="10">
        <f t="shared" si="3"/>
        <v>0</v>
      </c>
      <c r="AA34" s="10">
        <v>0</v>
      </c>
      <c r="AB34" s="10">
        <v>0</v>
      </c>
      <c r="AC34" s="10">
        <v>0</v>
      </c>
      <c r="AD34" s="10">
        <v>0</v>
      </c>
      <c r="AE34" s="10">
        <f t="shared" si="4"/>
        <v>0</v>
      </c>
      <c r="AF34" s="6">
        <f t="shared" si="5"/>
        <v>0</v>
      </c>
    </row>
    <row r="35" spans="1:32">
      <c r="A35" s="23" t="s">
        <v>25</v>
      </c>
      <c r="B35" s="57" t="s">
        <v>132</v>
      </c>
      <c r="C35" s="60" t="s">
        <v>180</v>
      </c>
      <c r="D35" s="58">
        <v>40544</v>
      </c>
      <c r="E35" s="61">
        <v>41639</v>
      </c>
      <c r="F35" s="59">
        <v>3</v>
      </c>
      <c r="G35" s="8">
        <v>0</v>
      </c>
      <c r="H35" s="9">
        <v>0</v>
      </c>
      <c r="I35" s="9">
        <v>0</v>
      </c>
      <c r="J35" s="9">
        <v>0</v>
      </c>
      <c r="K35" s="10">
        <f t="shared" si="0"/>
        <v>0</v>
      </c>
      <c r="L35" s="9">
        <v>0</v>
      </c>
      <c r="M35" s="9">
        <v>0</v>
      </c>
      <c r="N35" s="9">
        <v>0</v>
      </c>
      <c r="O35" s="9">
        <v>0</v>
      </c>
      <c r="P35" s="10">
        <f t="shared" si="1"/>
        <v>0</v>
      </c>
      <c r="Q35" s="9">
        <v>0</v>
      </c>
      <c r="R35" s="9">
        <v>0</v>
      </c>
      <c r="S35" s="9">
        <v>0</v>
      </c>
      <c r="T35" s="9">
        <v>0</v>
      </c>
      <c r="U35" s="10">
        <f t="shared" si="2"/>
        <v>0</v>
      </c>
      <c r="V35" s="10">
        <v>0</v>
      </c>
      <c r="W35" s="10">
        <v>0</v>
      </c>
      <c r="X35" s="10">
        <v>0</v>
      </c>
      <c r="Y35" s="10">
        <v>0</v>
      </c>
      <c r="Z35" s="10">
        <f t="shared" si="3"/>
        <v>0</v>
      </c>
      <c r="AA35" s="10">
        <v>0</v>
      </c>
      <c r="AB35" s="10">
        <v>0</v>
      </c>
      <c r="AC35" s="10">
        <v>0</v>
      </c>
      <c r="AD35" s="10">
        <v>0</v>
      </c>
      <c r="AE35" s="10">
        <f t="shared" si="4"/>
        <v>0</v>
      </c>
      <c r="AF35" s="6">
        <f t="shared" si="5"/>
        <v>0</v>
      </c>
    </row>
    <row r="36" spans="1:32">
      <c r="A36" s="337" t="s">
        <v>27</v>
      </c>
      <c r="B36" s="338" t="s">
        <v>132</v>
      </c>
      <c r="C36" s="60" t="s">
        <v>181</v>
      </c>
      <c r="D36" s="58">
        <v>40544</v>
      </c>
      <c r="E36" s="61">
        <v>41639</v>
      </c>
      <c r="F36" s="59">
        <v>4</v>
      </c>
      <c r="G36" s="8">
        <v>0</v>
      </c>
      <c r="H36" s="9">
        <v>0</v>
      </c>
      <c r="I36" s="9">
        <v>0</v>
      </c>
      <c r="J36" s="9">
        <v>0</v>
      </c>
      <c r="K36" s="10">
        <f t="shared" si="0"/>
        <v>0</v>
      </c>
      <c r="L36" s="9">
        <v>0</v>
      </c>
      <c r="M36" s="9">
        <v>0</v>
      </c>
      <c r="N36" s="9">
        <v>0</v>
      </c>
      <c r="O36" s="9">
        <v>0</v>
      </c>
      <c r="P36" s="10">
        <f t="shared" si="1"/>
        <v>0</v>
      </c>
      <c r="Q36" s="9">
        <v>0</v>
      </c>
      <c r="R36" s="9">
        <v>0</v>
      </c>
      <c r="S36" s="9">
        <v>0</v>
      </c>
      <c r="T36" s="9">
        <v>0</v>
      </c>
      <c r="U36" s="10">
        <f t="shared" si="2"/>
        <v>0</v>
      </c>
      <c r="V36" s="10">
        <v>0</v>
      </c>
      <c r="W36" s="10">
        <v>0</v>
      </c>
      <c r="X36" s="10">
        <v>0</v>
      </c>
      <c r="Y36" s="10">
        <v>0</v>
      </c>
      <c r="Z36" s="10">
        <f t="shared" si="3"/>
        <v>0</v>
      </c>
      <c r="AA36" s="10">
        <v>0</v>
      </c>
      <c r="AB36" s="10">
        <v>0</v>
      </c>
      <c r="AC36" s="10">
        <v>0</v>
      </c>
      <c r="AD36" s="10">
        <v>0</v>
      </c>
      <c r="AE36" s="10">
        <f t="shared" si="4"/>
        <v>0</v>
      </c>
      <c r="AF36" s="6">
        <f t="shared" si="5"/>
        <v>0</v>
      </c>
    </row>
    <row r="37" spans="1:32">
      <c r="A37" s="337"/>
      <c r="B37" s="338"/>
      <c r="C37" s="60" t="s">
        <v>182</v>
      </c>
      <c r="D37" s="58">
        <v>40544</v>
      </c>
      <c r="E37" s="61">
        <v>41639</v>
      </c>
      <c r="F37" s="59">
        <v>4</v>
      </c>
      <c r="G37" s="8">
        <v>0</v>
      </c>
      <c r="H37" s="9">
        <v>0</v>
      </c>
      <c r="I37" s="9">
        <v>0</v>
      </c>
      <c r="J37" s="9">
        <v>0</v>
      </c>
      <c r="K37" s="10">
        <f t="shared" si="0"/>
        <v>0</v>
      </c>
      <c r="L37" s="9">
        <v>0</v>
      </c>
      <c r="M37" s="9">
        <v>0</v>
      </c>
      <c r="N37" s="9">
        <v>0</v>
      </c>
      <c r="O37" s="9">
        <v>0</v>
      </c>
      <c r="P37" s="10">
        <f t="shared" si="1"/>
        <v>0</v>
      </c>
      <c r="Q37" s="9">
        <v>0</v>
      </c>
      <c r="R37" s="9">
        <v>0</v>
      </c>
      <c r="S37" s="9">
        <v>0</v>
      </c>
      <c r="T37" s="9">
        <v>0</v>
      </c>
      <c r="U37" s="10">
        <f t="shared" si="2"/>
        <v>0</v>
      </c>
      <c r="V37" s="10">
        <v>0</v>
      </c>
      <c r="W37" s="10">
        <v>0</v>
      </c>
      <c r="X37" s="10">
        <v>0</v>
      </c>
      <c r="Y37" s="10">
        <v>0</v>
      </c>
      <c r="Z37" s="10">
        <f t="shared" si="3"/>
        <v>0</v>
      </c>
      <c r="AA37" s="10">
        <v>0</v>
      </c>
      <c r="AB37" s="10">
        <v>0</v>
      </c>
      <c r="AC37" s="10">
        <v>0</v>
      </c>
      <c r="AD37" s="10">
        <v>0</v>
      </c>
      <c r="AE37" s="10">
        <f t="shared" si="4"/>
        <v>0</v>
      </c>
      <c r="AF37" s="6">
        <f t="shared" si="5"/>
        <v>0</v>
      </c>
    </row>
    <row r="38" spans="1:32">
      <c r="A38" s="337"/>
      <c r="B38" s="338"/>
      <c r="C38" s="60" t="s">
        <v>183</v>
      </c>
      <c r="D38" s="58">
        <v>40544</v>
      </c>
      <c r="E38" s="61">
        <v>41639</v>
      </c>
      <c r="F38" s="59">
        <v>1</v>
      </c>
      <c r="G38" s="8">
        <v>0</v>
      </c>
      <c r="H38" s="9">
        <v>0</v>
      </c>
      <c r="I38" s="9">
        <v>0</v>
      </c>
      <c r="J38" s="9">
        <v>0</v>
      </c>
      <c r="K38" s="10">
        <f t="shared" si="0"/>
        <v>0</v>
      </c>
      <c r="L38" s="9">
        <v>0</v>
      </c>
      <c r="M38" s="9">
        <v>0</v>
      </c>
      <c r="N38" s="9">
        <v>0</v>
      </c>
      <c r="O38" s="9">
        <v>0</v>
      </c>
      <c r="P38" s="10">
        <f t="shared" si="1"/>
        <v>0</v>
      </c>
      <c r="Q38" s="9">
        <v>0</v>
      </c>
      <c r="R38" s="9">
        <v>0</v>
      </c>
      <c r="S38" s="9">
        <v>0</v>
      </c>
      <c r="T38" s="9">
        <v>0</v>
      </c>
      <c r="U38" s="10">
        <f t="shared" si="2"/>
        <v>0</v>
      </c>
      <c r="V38" s="10">
        <v>0</v>
      </c>
      <c r="W38" s="10">
        <v>0</v>
      </c>
      <c r="X38" s="10">
        <v>0</v>
      </c>
      <c r="Y38" s="10">
        <v>0</v>
      </c>
      <c r="Z38" s="10">
        <f t="shared" si="3"/>
        <v>0</v>
      </c>
      <c r="AA38" s="10">
        <v>0</v>
      </c>
      <c r="AB38" s="10">
        <v>0</v>
      </c>
      <c r="AC38" s="10">
        <v>0</v>
      </c>
      <c r="AD38" s="10">
        <v>0</v>
      </c>
      <c r="AE38" s="10">
        <f t="shared" si="4"/>
        <v>0</v>
      </c>
      <c r="AF38" s="6">
        <f t="shared" si="5"/>
        <v>0</v>
      </c>
    </row>
    <row r="39" spans="1:32">
      <c r="A39" s="23" t="s">
        <v>28</v>
      </c>
      <c r="B39" s="57" t="s">
        <v>132</v>
      </c>
      <c r="C39" s="60" t="s">
        <v>174</v>
      </c>
      <c r="D39" s="58">
        <v>40544</v>
      </c>
      <c r="E39" s="61">
        <v>41639</v>
      </c>
      <c r="F39" s="59">
        <v>1</v>
      </c>
      <c r="G39" s="8">
        <v>0</v>
      </c>
      <c r="H39" s="9">
        <v>0</v>
      </c>
      <c r="I39" s="9">
        <v>0</v>
      </c>
      <c r="J39" s="9">
        <v>0</v>
      </c>
      <c r="K39" s="10">
        <f t="shared" si="0"/>
        <v>0</v>
      </c>
      <c r="L39" s="9">
        <v>0</v>
      </c>
      <c r="M39" s="9">
        <v>0</v>
      </c>
      <c r="N39" s="9">
        <v>0</v>
      </c>
      <c r="O39" s="9">
        <v>0</v>
      </c>
      <c r="P39" s="10">
        <f t="shared" si="1"/>
        <v>0</v>
      </c>
      <c r="Q39" s="9">
        <v>0</v>
      </c>
      <c r="R39" s="9">
        <v>0</v>
      </c>
      <c r="S39" s="9">
        <v>0</v>
      </c>
      <c r="T39" s="9">
        <v>0</v>
      </c>
      <c r="U39" s="10">
        <f t="shared" si="2"/>
        <v>0</v>
      </c>
      <c r="V39" s="10">
        <v>0</v>
      </c>
      <c r="W39" s="10">
        <v>0</v>
      </c>
      <c r="X39" s="10">
        <v>0</v>
      </c>
      <c r="Y39" s="10">
        <v>0</v>
      </c>
      <c r="Z39" s="10">
        <f t="shared" si="3"/>
        <v>0</v>
      </c>
      <c r="AA39" s="10">
        <v>0</v>
      </c>
      <c r="AB39" s="10">
        <v>0</v>
      </c>
      <c r="AC39" s="10">
        <v>0</v>
      </c>
      <c r="AD39" s="10">
        <v>0</v>
      </c>
      <c r="AE39" s="10">
        <f t="shared" si="4"/>
        <v>0</v>
      </c>
      <c r="AF39" s="6">
        <f t="shared" si="5"/>
        <v>0</v>
      </c>
    </row>
    <row r="40" spans="1:32">
      <c r="A40" s="337" t="s">
        <v>184</v>
      </c>
      <c r="B40" s="338" t="s">
        <v>132</v>
      </c>
      <c r="C40" s="60" t="s">
        <v>141</v>
      </c>
      <c r="D40" s="58">
        <v>40544</v>
      </c>
      <c r="E40" s="61">
        <v>41639</v>
      </c>
      <c r="F40" s="59">
        <v>3</v>
      </c>
      <c r="G40" s="8">
        <v>0</v>
      </c>
      <c r="H40" s="9">
        <v>0</v>
      </c>
      <c r="I40" s="9">
        <v>0</v>
      </c>
      <c r="J40" s="9">
        <v>0</v>
      </c>
      <c r="K40" s="10">
        <f t="shared" si="0"/>
        <v>0</v>
      </c>
      <c r="L40" s="9">
        <v>0</v>
      </c>
      <c r="M40" s="9">
        <v>0</v>
      </c>
      <c r="N40" s="9">
        <v>0</v>
      </c>
      <c r="O40" s="9">
        <v>0</v>
      </c>
      <c r="P40" s="10">
        <f t="shared" si="1"/>
        <v>0</v>
      </c>
      <c r="Q40" s="9">
        <v>0</v>
      </c>
      <c r="R40" s="9">
        <v>0</v>
      </c>
      <c r="S40" s="9">
        <v>0</v>
      </c>
      <c r="T40" s="9">
        <v>0</v>
      </c>
      <c r="U40" s="10">
        <f t="shared" si="2"/>
        <v>0</v>
      </c>
      <c r="V40" s="10">
        <v>0</v>
      </c>
      <c r="W40" s="10">
        <v>0</v>
      </c>
      <c r="X40" s="10">
        <v>0</v>
      </c>
      <c r="Y40" s="10">
        <v>0</v>
      </c>
      <c r="Z40" s="10">
        <f t="shared" si="3"/>
        <v>0</v>
      </c>
      <c r="AA40" s="10">
        <v>0</v>
      </c>
      <c r="AB40" s="10">
        <v>0</v>
      </c>
      <c r="AC40" s="10">
        <v>0</v>
      </c>
      <c r="AD40" s="10">
        <v>0</v>
      </c>
      <c r="AE40" s="10">
        <f t="shared" si="4"/>
        <v>0</v>
      </c>
      <c r="AF40" s="6">
        <f t="shared" si="5"/>
        <v>0</v>
      </c>
    </row>
    <row r="41" spans="1:32">
      <c r="A41" s="337"/>
      <c r="B41" s="338"/>
      <c r="C41" s="60" t="s">
        <v>142</v>
      </c>
      <c r="D41" s="58">
        <v>40544</v>
      </c>
      <c r="E41" s="61">
        <v>41639</v>
      </c>
      <c r="F41" s="59">
        <v>7</v>
      </c>
      <c r="G41" s="8">
        <v>0</v>
      </c>
      <c r="H41" s="9">
        <v>0</v>
      </c>
      <c r="I41" s="9">
        <v>0</v>
      </c>
      <c r="J41" s="9">
        <v>0</v>
      </c>
      <c r="K41" s="10">
        <f t="shared" si="0"/>
        <v>0</v>
      </c>
      <c r="L41" s="9">
        <v>0</v>
      </c>
      <c r="M41" s="9">
        <v>0</v>
      </c>
      <c r="N41" s="9">
        <v>0</v>
      </c>
      <c r="O41" s="9">
        <v>0</v>
      </c>
      <c r="P41" s="10">
        <f t="shared" si="1"/>
        <v>0</v>
      </c>
      <c r="Q41" s="9">
        <v>0</v>
      </c>
      <c r="R41" s="9">
        <v>0</v>
      </c>
      <c r="S41" s="9">
        <v>0</v>
      </c>
      <c r="T41" s="9">
        <v>0</v>
      </c>
      <c r="U41" s="10">
        <f t="shared" si="2"/>
        <v>0</v>
      </c>
      <c r="V41" s="10">
        <v>0</v>
      </c>
      <c r="W41" s="10">
        <v>0</v>
      </c>
      <c r="X41" s="10">
        <v>0</v>
      </c>
      <c r="Y41" s="10">
        <v>0</v>
      </c>
      <c r="Z41" s="10">
        <f t="shared" si="3"/>
        <v>0</v>
      </c>
      <c r="AA41" s="10">
        <v>0</v>
      </c>
      <c r="AB41" s="10">
        <v>0</v>
      </c>
      <c r="AC41" s="10">
        <v>0</v>
      </c>
      <c r="AD41" s="10">
        <v>0</v>
      </c>
      <c r="AE41" s="10">
        <f t="shared" si="4"/>
        <v>0</v>
      </c>
      <c r="AF41" s="6">
        <f t="shared" si="5"/>
        <v>0</v>
      </c>
    </row>
    <row r="42" spans="1:32">
      <c r="A42" s="337"/>
      <c r="B42" s="338"/>
      <c r="C42" s="60" t="s">
        <v>185</v>
      </c>
      <c r="D42" s="58">
        <v>40544</v>
      </c>
      <c r="E42" s="61">
        <v>41639</v>
      </c>
      <c r="F42" s="59">
        <v>1</v>
      </c>
      <c r="G42" s="8">
        <v>0</v>
      </c>
      <c r="H42" s="9">
        <v>0</v>
      </c>
      <c r="I42" s="9">
        <v>0</v>
      </c>
      <c r="J42" s="9">
        <v>0</v>
      </c>
      <c r="K42" s="10">
        <f t="shared" si="0"/>
        <v>0</v>
      </c>
      <c r="L42" s="9">
        <v>0</v>
      </c>
      <c r="M42" s="9">
        <v>0</v>
      </c>
      <c r="N42" s="9">
        <v>0</v>
      </c>
      <c r="O42" s="9">
        <v>0</v>
      </c>
      <c r="P42" s="10">
        <f t="shared" si="1"/>
        <v>0</v>
      </c>
      <c r="Q42" s="9">
        <v>0</v>
      </c>
      <c r="R42" s="9">
        <v>0</v>
      </c>
      <c r="S42" s="9">
        <v>0</v>
      </c>
      <c r="T42" s="9">
        <v>0</v>
      </c>
      <c r="U42" s="10">
        <f t="shared" si="2"/>
        <v>0</v>
      </c>
      <c r="V42" s="10">
        <v>0</v>
      </c>
      <c r="W42" s="10">
        <v>0</v>
      </c>
      <c r="X42" s="10">
        <v>0</v>
      </c>
      <c r="Y42" s="10">
        <v>0</v>
      </c>
      <c r="Z42" s="10">
        <f t="shared" si="3"/>
        <v>0</v>
      </c>
      <c r="AA42" s="10">
        <v>0</v>
      </c>
      <c r="AB42" s="10">
        <v>0</v>
      </c>
      <c r="AC42" s="10">
        <v>0</v>
      </c>
      <c r="AD42" s="10">
        <v>0</v>
      </c>
      <c r="AE42" s="10">
        <f t="shared" si="4"/>
        <v>0</v>
      </c>
      <c r="AF42" s="6">
        <f t="shared" si="5"/>
        <v>0</v>
      </c>
    </row>
    <row r="43" spans="1:32">
      <c r="A43" s="337"/>
      <c r="B43" s="338"/>
      <c r="C43" s="60" t="s">
        <v>186</v>
      </c>
      <c r="D43" s="58">
        <v>40544</v>
      </c>
      <c r="E43" s="61">
        <v>41090</v>
      </c>
      <c r="F43" s="59">
        <v>1</v>
      </c>
      <c r="G43" s="8">
        <v>0</v>
      </c>
      <c r="H43" s="9">
        <v>0</v>
      </c>
      <c r="I43" s="9">
        <v>0</v>
      </c>
      <c r="J43" s="9">
        <v>0</v>
      </c>
      <c r="K43" s="10">
        <f t="shared" si="0"/>
        <v>0</v>
      </c>
      <c r="L43" s="9">
        <v>0</v>
      </c>
      <c r="M43" s="9">
        <v>0</v>
      </c>
      <c r="N43" s="10">
        <v>0</v>
      </c>
      <c r="O43" s="10">
        <v>0</v>
      </c>
      <c r="P43" s="10">
        <f t="shared" si="1"/>
        <v>0</v>
      </c>
      <c r="Q43" s="10">
        <v>0</v>
      </c>
      <c r="R43" s="10">
        <v>0</v>
      </c>
      <c r="S43" s="10">
        <v>0</v>
      </c>
      <c r="T43" s="10">
        <v>0</v>
      </c>
      <c r="U43" s="10">
        <f t="shared" si="2"/>
        <v>0</v>
      </c>
      <c r="V43" s="10">
        <v>0</v>
      </c>
      <c r="W43" s="10">
        <v>0</v>
      </c>
      <c r="X43" s="10">
        <v>0</v>
      </c>
      <c r="Y43" s="10">
        <v>0</v>
      </c>
      <c r="Z43" s="10">
        <f t="shared" si="3"/>
        <v>0</v>
      </c>
      <c r="AA43" s="10">
        <v>0</v>
      </c>
      <c r="AB43" s="10">
        <v>0</v>
      </c>
      <c r="AC43" s="10">
        <v>0</v>
      </c>
      <c r="AD43" s="10">
        <v>0</v>
      </c>
      <c r="AE43" s="10">
        <f t="shared" si="4"/>
        <v>0</v>
      </c>
      <c r="AF43" s="6">
        <f t="shared" si="5"/>
        <v>0</v>
      </c>
    </row>
    <row r="44" spans="1:32">
      <c r="A44" s="337"/>
      <c r="B44" s="338"/>
      <c r="C44" s="60" t="s">
        <v>175</v>
      </c>
      <c r="D44" s="58">
        <v>40544</v>
      </c>
      <c r="E44" s="61">
        <v>41639</v>
      </c>
      <c r="F44" s="59">
        <v>1</v>
      </c>
      <c r="G44" s="8">
        <v>0</v>
      </c>
      <c r="H44" s="9">
        <v>0</v>
      </c>
      <c r="I44" s="9">
        <v>0</v>
      </c>
      <c r="J44" s="9">
        <v>0</v>
      </c>
      <c r="K44" s="10">
        <f t="shared" si="0"/>
        <v>0</v>
      </c>
      <c r="L44" s="9">
        <v>0</v>
      </c>
      <c r="M44" s="9">
        <v>0</v>
      </c>
      <c r="N44" s="9">
        <v>0</v>
      </c>
      <c r="O44" s="9">
        <v>0</v>
      </c>
      <c r="P44" s="10">
        <f t="shared" si="1"/>
        <v>0</v>
      </c>
      <c r="Q44" s="9">
        <v>0</v>
      </c>
      <c r="R44" s="9">
        <v>0</v>
      </c>
      <c r="S44" s="9">
        <v>0</v>
      </c>
      <c r="T44" s="9">
        <v>0</v>
      </c>
      <c r="U44" s="10">
        <f t="shared" si="2"/>
        <v>0</v>
      </c>
      <c r="V44" s="10">
        <v>0</v>
      </c>
      <c r="W44" s="10">
        <v>0</v>
      </c>
      <c r="X44" s="10">
        <v>0</v>
      </c>
      <c r="Y44" s="10">
        <v>0</v>
      </c>
      <c r="Z44" s="10">
        <f t="shared" si="3"/>
        <v>0</v>
      </c>
      <c r="AA44" s="10">
        <v>0</v>
      </c>
      <c r="AB44" s="10">
        <v>0</v>
      </c>
      <c r="AC44" s="10">
        <v>0</v>
      </c>
      <c r="AD44" s="10">
        <v>0</v>
      </c>
      <c r="AE44" s="10">
        <f t="shared" si="4"/>
        <v>0</v>
      </c>
      <c r="AF44" s="6">
        <f t="shared" si="5"/>
        <v>0</v>
      </c>
    </row>
    <row r="45" spans="1:32">
      <c r="A45" s="337"/>
      <c r="B45" s="338"/>
      <c r="C45" s="60" t="s">
        <v>185</v>
      </c>
      <c r="D45" s="58">
        <v>41361</v>
      </c>
      <c r="E45" s="61">
        <v>42369</v>
      </c>
      <c r="F45" s="59">
        <v>5</v>
      </c>
      <c r="G45" s="49">
        <v>0</v>
      </c>
      <c r="H45" s="10">
        <v>0</v>
      </c>
      <c r="I45" s="10">
        <v>0</v>
      </c>
      <c r="J45" s="10">
        <v>0</v>
      </c>
      <c r="K45" s="10">
        <f>SUM(G45:J45)</f>
        <v>0</v>
      </c>
      <c r="L45" s="10">
        <v>0</v>
      </c>
      <c r="M45" s="10">
        <v>0</v>
      </c>
      <c r="N45" s="10">
        <v>0</v>
      </c>
      <c r="O45" s="10">
        <v>0</v>
      </c>
      <c r="P45" s="10">
        <f>SUM(L45:O45)</f>
        <v>0</v>
      </c>
      <c r="Q45" s="9">
        <v>0</v>
      </c>
      <c r="R45" s="9">
        <v>0</v>
      </c>
      <c r="S45" s="9">
        <v>0</v>
      </c>
      <c r="T45" s="9">
        <v>0</v>
      </c>
      <c r="U45" s="10">
        <f>SUM(Q45:T45)</f>
        <v>0</v>
      </c>
      <c r="V45" s="9">
        <v>0</v>
      </c>
      <c r="W45" s="9">
        <v>0</v>
      </c>
      <c r="X45" s="9">
        <v>0</v>
      </c>
      <c r="Y45" s="9">
        <v>0</v>
      </c>
      <c r="Z45" s="10">
        <f>SUM(V45:Y45)</f>
        <v>0</v>
      </c>
      <c r="AA45" s="9">
        <v>0</v>
      </c>
      <c r="AB45" s="9">
        <v>0</v>
      </c>
      <c r="AC45" s="9">
        <v>0</v>
      </c>
      <c r="AD45" s="9">
        <v>0</v>
      </c>
      <c r="AE45" s="10">
        <f>SUM(AA45:AD45)</f>
        <v>0</v>
      </c>
      <c r="AF45" s="6">
        <f>K45+P45+U45+Z45+AE45</f>
        <v>0</v>
      </c>
    </row>
    <row r="46" spans="1:32">
      <c r="A46" s="337"/>
      <c r="B46" s="338" t="s">
        <v>135</v>
      </c>
      <c r="C46" s="60" t="s">
        <v>187</v>
      </c>
      <c r="D46" s="58">
        <v>40544</v>
      </c>
      <c r="E46" s="61">
        <v>41639</v>
      </c>
      <c r="F46" s="59">
        <v>4</v>
      </c>
      <c r="G46" s="8">
        <v>0</v>
      </c>
      <c r="H46" s="9">
        <v>0</v>
      </c>
      <c r="I46" s="9">
        <v>0</v>
      </c>
      <c r="J46" s="9">
        <v>0</v>
      </c>
      <c r="K46" s="10">
        <f t="shared" si="0"/>
        <v>0</v>
      </c>
      <c r="L46" s="9">
        <v>0</v>
      </c>
      <c r="M46" s="9">
        <v>0</v>
      </c>
      <c r="N46" s="9">
        <v>0</v>
      </c>
      <c r="O46" s="9">
        <v>0</v>
      </c>
      <c r="P46" s="10">
        <f t="shared" si="1"/>
        <v>0</v>
      </c>
      <c r="Q46" s="9">
        <v>0</v>
      </c>
      <c r="R46" s="9">
        <v>0</v>
      </c>
      <c r="S46" s="9">
        <v>0</v>
      </c>
      <c r="T46" s="9">
        <v>0</v>
      </c>
      <c r="U46" s="10">
        <f t="shared" si="2"/>
        <v>0</v>
      </c>
      <c r="V46" s="10">
        <v>0</v>
      </c>
      <c r="W46" s="10">
        <v>0</v>
      </c>
      <c r="X46" s="10">
        <v>0</v>
      </c>
      <c r="Y46" s="10">
        <v>0</v>
      </c>
      <c r="Z46" s="10">
        <f t="shared" si="3"/>
        <v>0</v>
      </c>
      <c r="AA46" s="10">
        <v>0</v>
      </c>
      <c r="AB46" s="10">
        <v>0</v>
      </c>
      <c r="AC46" s="10">
        <v>0</v>
      </c>
      <c r="AD46" s="10">
        <v>0</v>
      </c>
      <c r="AE46" s="10">
        <f t="shared" si="4"/>
        <v>0</v>
      </c>
      <c r="AF46" s="6">
        <f t="shared" si="5"/>
        <v>0</v>
      </c>
    </row>
    <row r="47" spans="1:32">
      <c r="A47" s="337"/>
      <c r="B47" s="338"/>
      <c r="C47" s="60" t="s">
        <v>188</v>
      </c>
      <c r="D47" s="58">
        <v>40912</v>
      </c>
      <c r="E47" s="61">
        <v>42369</v>
      </c>
      <c r="F47" s="59">
        <v>1</v>
      </c>
      <c r="G47" s="49">
        <v>0</v>
      </c>
      <c r="H47" s="10">
        <v>0</v>
      </c>
      <c r="I47" s="10">
        <v>0</v>
      </c>
      <c r="J47" s="10">
        <v>0</v>
      </c>
      <c r="K47" s="10">
        <f t="shared" si="0"/>
        <v>0</v>
      </c>
      <c r="L47" s="9">
        <v>0</v>
      </c>
      <c r="M47" s="9">
        <v>0</v>
      </c>
      <c r="N47" s="9">
        <v>0</v>
      </c>
      <c r="O47" s="9">
        <v>0</v>
      </c>
      <c r="P47" s="10">
        <f t="shared" si="1"/>
        <v>0</v>
      </c>
      <c r="Q47" s="9">
        <v>0</v>
      </c>
      <c r="R47" s="9">
        <v>0</v>
      </c>
      <c r="S47" s="9">
        <v>0</v>
      </c>
      <c r="T47" s="9">
        <v>0</v>
      </c>
      <c r="U47" s="10">
        <f t="shared" si="2"/>
        <v>0</v>
      </c>
      <c r="V47" s="9">
        <v>0</v>
      </c>
      <c r="W47" s="9">
        <v>0</v>
      </c>
      <c r="X47" s="9">
        <v>0</v>
      </c>
      <c r="Y47" s="9">
        <v>0</v>
      </c>
      <c r="Z47" s="10">
        <f t="shared" si="3"/>
        <v>0</v>
      </c>
      <c r="AA47" s="9">
        <v>0</v>
      </c>
      <c r="AB47" s="9">
        <v>0</v>
      </c>
      <c r="AC47" s="9">
        <v>0</v>
      </c>
      <c r="AD47" s="9">
        <v>0</v>
      </c>
      <c r="AE47" s="10">
        <f t="shared" si="4"/>
        <v>0</v>
      </c>
      <c r="AF47" s="6">
        <f t="shared" si="5"/>
        <v>0</v>
      </c>
    </row>
    <row r="48" spans="1:32" ht="25.5">
      <c r="A48" s="337"/>
      <c r="B48" s="23" t="s">
        <v>189</v>
      </c>
      <c r="C48" s="60" t="s">
        <v>190</v>
      </c>
      <c r="D48" s="58">
        <v>40544</v>
      </c>
      <c r="E48" s="61">
        <v>42369</v>
      </c>
      <c r="F48" s="59">
        <v>2</v>
      </c>
      <c r="G48" s="50">
        <v>0</v>
      </c>
      <c r="H48" s="51">
        <v>0</v>
      </c>
      <c r="I48" s="51">
        <v>0</v>
      </c>
      <c r="J48" s="51">
        <v>0</v>
      </c>
      <c r="K48" s="56">
        <f t="shared" si="0"/>
        <v>0</v>
      </c>
      <c r="L48" s="51">
        <v>0</v>
      </c>
      <c r="M48" s="51">
        <v>0</v>
      </c>
      <c r="N48" s="51">
        <v>0</v>
      </c>
      <c r="O48" s="51">
        <v>0</v>
      </c>
      <c r="P48" s="56">
        <f t="shared" si="1"/>
        <v>0</v>
      </c>
      <c r="Q48" s="51">
        <v>0</v>
      </c>
      <c r="R48" s="51">
        <v>0</v>
      </c>
      <c r="S48" s="51">
        <v>0</v>
      </c>
      <c r="T48" s="51">
        <v>0</v>
      </c>
      <c r="U48" s="56">
        <f t="shared" si="2"/>
        <v>0</v>
      </c>
      <c r="V48" s="51">
        <v>0</v>
      </c>
      <c r="W48" s="51">
        <v>0</v>
      </c>
      <c r="X48" s="51">
        <v>0</v>
      </c>
      <c r="Y48" s="51">
        <v>0</v>
      </c>
      <c r="Z48" s="56">
        <f t="shared" si="3"/>
        <v>0</v>
      </c>
      <c r="AA48" s="51">
        <v>0</v>
      </c>
      <c r="AB48" s="51">
        <v>0</v>
      </c>
      <c r="AC48" s="51">
        <v>0</v>
      </c>
      <c r="AD48" s="51">
        <v>0</v>
      </c>
      <c r="AE48" s="56">
        <f t="shared" si="4"/>
        <v>0</v>
      </c>
      <c r="AF48" s="52">
        <f t="shared" si="5"/>
        <v>0</v>
      </c>
    </row>
    <row r="49" spans="1:32">
      <c r="A49" s="337"/>
      <c r="B49" s="23" t="s">
        <v>191</v>
      </c>
      <c r="C49" s="60" t="s">
        <v>192</v>
      </c>
      <c r="D49" s="58">
        <v>40544</v>
      </c>
      <c r="E49" s="61">
        <v>42369</v>
      </c>
      <c r="F49" s="59">
        <v>1</v>
      </c>
      <c r="G49" s="8">
        <v>0</v>
      </c>
      <c r="H49" s="9">
        <v>0</v>
      </c>
      <c r="I49" s="9">
        <v>0</v>
      </c>
      <c r="J49" s="9">
        <v>0</v>
      </c>
      <c r="K49" s="10">
        <f t="shared" si="0"/>
        <v>0</v>
      </c>
      <c r="L49" s="9">
        <v>0</v>
      </c>
      <c r="M49" s="9">
        <v>0</v>
      </c>
      <c r="N49" s="9">
        <v>0</v>
      </c>
      <c r="O49" s="9">
        <v>0</v>
      </c>
      <c r="P49" s="10">
        <f t="shared" si="1"/>
        <v>0</v>
      </c>
      <c r="Q49" s="9">
        <v>0</v>
      </c>
      <c r="R49" s="9">
        <v>0</v>
      </c>
      <c r="S49" s="9">
        <v>0</v>
      </c>
      <c r="T49" s="9">
        <v>0</v>
      </c>
      <c r="U49" s="10">
        <f t="shared" si="2"/>
        <v>0</v>
      </c>
      <c r="V49" s="9">
        <v>0</v>
      </c>
      <c r="W49" s="9">
        <v>0</v>
      </c>
      <c r="X49" s="9">
        <v>0</v>
      </c>
      <c r="Y49" s="9">
        <v>0</v>
      </c>
      <c r="Z49" s="10">
        <f t="shared" si="3"/>
        <v>0</v>
      </c>
      <c r="AA49" s="9">
        <v>0</v>
      </c>
      <c r="AB49" s="9">
        <v>0</v>
      </c>
      <c r="AC49" s="9">
        <v>0</v>
      </c>
      <c r="AD49" s="9">
        <v>0</v>
      </c>
      <c r="AE49" s="10">
        <f t="shared" si="4"/>
        <v>0</v>
      </c>
      <c r="AF49" s="6">
        <f t="shared" si="5"/>
        <v>0</v>
      </c>
    </row>
    <row r="50" spans="1:32">
      <c r="A50" s="337"/>
      <c r="B50" s="23" t="s">
        <v>193</v>
      </c>
      <c r="C50" s="60" t="s">
        <v>194</v>
      </c>
      <c r="D50" s="58">
        <v>40544</v>
      </c>
      <c r="E50" s="61">
        <v>42369</v>
      </c>
      <c r="F50" s="59">
        <v>2</v>
      </c>
      <c r="G50" s="8">
        <v>0</v>
      </c>
      <c r="H50" s="9">
        <v>0</v>
      </c>
      <c r="I50" s="9">
        <v>0</v>
      </c>
      <c r="J50" s="9">
        <v>0</v>
      </c>
      <c r="K50" s="10">
        <f t="shared" si="0"/>
        <v>0</v>
      </c>
      <c r="L50" s="9">
        <v>0</v>
      </c>
      <c r="M50" s="9">
        <v>0</v>
      </c>
      <c r="N50" s="9">
        <v>0</v>
      </c>
      <c r="O50" s="9">
        <v>0</v>
      </c>
      <c r="P50" s="10">
        <f t="shared" si="1"/>
        <v>0</v>
      </c>
      <c r="Q50" s="9">
        <v>0</v>
      </c>
      <c r="R50" s="9">
        <v>0</v>
      </c>
      <c r="S50" s="9">
        <v>0</v>
      </c>
      <c r="T50" s="9">
        <v>0</v>
      </c>
      <c r="U50" s="10">
        <f t="shared" si="2"/>
        <v>0</v>
      </c>
      <c r="V50" s="9">
        <v>0</v>
      </c>
      <c r="W50" s="9">
        <v>0</v>
      </c>
      <c r="X50" s="9">
        <v>0</v>
      </c>
      <c r="Y50" s="9">
        <v>0</v>
      </c>
      <c r="Z50" s="10">
        <f t="shared" si="3"/>
        <v>0</v>
      </c>
      <c r="AA50" s="9">
        <v>0</v>
      </c>
      <c r="AB50" s="9">
        <v>0</v>
      </c>
      <c r="AC50" s="9">
        <v>0</v>
      </c>
      <c r="AD50" s="9">
        <v>0</v>
      </c>
      <c r="AE50" s="10">
        <f t="shared" si="4"/>
        <v>0</v>
      </c>
      <c r="AF50" s="6">
        <f t="shared" si="5"/>
        <v>0</v>
      </c>
    </row>
    <row r="51" spans="1:32">
      <c r="A51" s="337"/>
      <c r="B51" s="23" t="s">
        <v>132</v>
      </c>
      <c r="C51" s="60" t="s">
        <v>185</v>
      </c>
      <c r="D51" s="58">
        <v>40544</v>
      </c>
      <c r="E51" s="61">
        <v>42369</v>
      </c>
      <c r="F51" s="59">
        <v>6</v>
      </c>
      <c r="G51" s="8">
        <v>0</v>
      </c>
      <c r="H51" s="9">
        <v>0</v>
      </c>
      <c r="I51" s="9">
        <v>0</v>
      </c>
      <c r="J51" s="9">
        <v>0</v>
      </c>
      <c r="K51" s="10">
        <f t="shared" si="0"/>
        <v>0</v>
      </c>
      <c r="L51" s="9">
        <v>0</v>
      </c>
      <c r="M51" s="9">
        <v>0</v>
      </c>
      <c r="N51" s="9">
        <v>0</v>
      </c>
      <c r="O51" s="9">
        <v>0</v>
      </c>
      <c r="P51" s="10">
        <f t="shared" si="1"/>
        <v>0</v>
      </c>
      <c r="Q51" s="9">
        <v>0</v>
      </c>
      <c r="R51" s="9">
        <v>0</v>
      </c>
      <c r="S51" s="9">
        <v>0</v>
      </c>
      <c r="T51" s="9">
        <v>0</v>
      </c>
      <c r="U51" s="10">
        <f t="shared" si="2"/>
        <v>0</v>
      </c>
      <c r="V51" s="9">
        <v>0</v>
      </c>
      <c r="W51" s="9">
        <v>0</v>
      </c>
      <c r="X51" s="9">
        <v>0</v>
      </c>
      <c r="Y51" s="9">
        <v>0</v>
      </c>
      <c r="Z51" s="10">
        <f t="shared" si="3"/>
        <v>0</v>
      </c>
      <c r="AA51" s="9">
        <v>0</v>
      </c>
      <c r="AB51" s="9">
        <v>0</v>
      </c>
      <c r="AC51" s="9">
        <v>0</v>
      </c>
      <c r="AD51" s="9">
        <v>0</v>
      </c>
      <c r="AE51" s="10">
        <f t="shared" si="4"/>
        <v>0</v>
      </c>
      <c r="AF51" s="6">
        <f t="shared" si="5"/>
        <v>0</v>
      </c>
    </row>
    <row r="52" spans="1:32">
      <c r="A52" s="23" t="s">
        <v>29</v>
      </c>
      <c r="B52" s="57" t="s">
        <v>132</v>
      </c>
      <c r="C52" s="60" t="s">
        <v>174</v>
      </c>
      <c r="D52" s="58">
        <v>40544</v>
      </c>
      <c r="E52" s="61">
        <v>41639</v>
      </c>
      <c r="F52" s="59">
        <v>1</v>
      </c>
      <c r="G52" s="8">
        <v>0</v>
      </c>
      <c r="H52" s="9">
        <v>0</v>
      </c>
      <c r="I52" s="9">
        <v>0</v>
      </c>
      <c r="J52" s="9">
        <v>0</v>
      </c>
      <c r="K52" s="10">
        <f t="shared" si="0"/>
        <v>0</v>
      </c>
      <c r="L52" s="9">
        <v>0</v>
      </c>
      <c r="M52" s="9">
        <v>0</v>
      </c>
      <c r="N52" s="9">
        <v>0</v>
      </c>
      <c r="O52" s="9">
        <v>0</v>
      </c>
      <c r="P52" s="10">
        <f t="shared" si="1"/>
        <v>0</v>
      </c>
      <c r="Q52" s="9">
        <v>0</v>
      </c>
      <c r="R52" s="9">
        <v>0</v>
      </c>
      <c r="S52" s="9">
        <v>0</v>
      </c>
      <c r="T52" s="9">
        <v>0</v>
      </c>
      <c r="U52" s="10">
        <f t="shared" si="2"/>
        <v>0</v>
      </c>
      <c r="V52" s="10">
        <v>0</v>
      </c>
      <c r="W52" s="10">
        <v>0</v>
      </c>
      <c r="X52" s="10">
        <v>0</v>
      </c>
      <c r="Y52" s="10">
        <v>0</v>
      </c>
      <c r="Z52" s="10">
        <f t="shared" si="3"/>
        <v>0</v>
      </c>
      <c r="AA52" s="10">
        <v>0</v>
      </c>
      <c r="AB52" s="10">
        <v>0</v>
      </c>
      <c r="AC52" s="10">
        <v>0</v>
      </c>
      <c r="AD52" s="10">
        <v>0</v>
      </c>
      <c r="AE52" s="10">
        <f t="shared" si="4"/>
        <v>0</v>
      </c>
      <c r="AF52" s="6">
        <f t="shared" si="5"/>
        <v>0</v>
      </c>
    </row>
    <row r="53" spans="1:32">
      <c r="A53" s="23" t="s">
        <v>136</v>
      </c>
      <c r="B53" s="57" t="s">
        <v>132</v>
      </c>
      <c r="C53" s="60" t="s">
        <v>175</v>
      </c>
      <c r="D53" s="58">
        <v>40544</v>
      </c>
      <c r="E53" s="61">
        <v>41639</v>
      </c>
      <c r="F53" s="59">
        <v>2</v>
      </c>
      <c r="G53" s="8">
        <v>0</v>
      </c>
      <c r="H53" s="9">
        <v>0</v>
      </c>
      <c r="I53" s="9">
        <v>0</v>
      </c>
      <c r="J53" s="9">
        <v>0</v>
      </c>
      <c r="K53" s="10">
        <f t="shared" si="0"/>
        <v>0</v>
      </c>
      <c r="L53" s="9">
        <v>0</v>
      </c>
      <c r="M53" s="9">
        <v>0</v>
      </c>
      <c r="N53" s="9">
        <v>0</v>
      </c>
      <c r="O53" s="9">
        <v>0</v>
      </c>
      <c r="P53" s="10">
        <f t="shared" si="1"/>
        <v>0</v>
      </c>
      <c r="Q53" s="9">
        <v>0</v>
      </c>
      <c r="R53" s="9">
        <v>0</v>
      </c>
      <c r="S53" s="9">
        <v>0</v>
      </c>
      <c r="T53" s="9">
        <v>0</v>
      </c>
      <c r="U53" s="10">
        <f t="shared" si="2"/>
        <v>0</v>
      </c>
      <c r="V53" s="10">
        <v>0</v>
      </c>
      <c r="W53" s="10">
        <v>0</v>
      </c>
      <c r="X53" s="10">
        <v>0</v>
      </c>
      <c r="Y53" s="10">
        <v>0</v>
      </c>
      <c r="Z53" s="10">
        <f t="shared" si="3"/>
        <v>0</v>
      </c>
      <c r="AA53" s="10">
        <v>0</v>
      </c>
      <c r="AB53" s="10">
        <v>0</v>
      </c>
      <c r="AC53" s="10">
        <v>0</v>
      </c>
      <c r="AD53" s="10">
        <v>0</v>
      </c>
      <c r="AE53" s="10">
        <f t="shared" si="4"/>
        <v>0</v>
      </c>
      <c r="AF53" s="6">
        <f t="shared" si="5"/>
        <v>0</v>
      </c>
    </row>
    <row r="54" spans="1:32">
      <c r="A54" s="337" t="s">
        <v>30</v>
      </c>
      <c r="B54" s="338" t="s">
        <v>132</v>
      </c>
      <c r="C54" s="60" t="s">
        <v>195</v>
      </c>
      <c r="D54" s="58">
        <v>40544</v>
      </c>
      <c r="E54" s="61">
        <v>41639</v>
      </c>
      <c r="F54" s="59">
        <v>1</v>
      </c>
      <c r="G54" s="8">
        <v>0</v>
      </c>
      <c r="H54" s="9">
        <v>0</v>
      </c>
      <c r="I54" s="9">
        <v>0</v>
      </c>
      <c r="J54" s="9">
        <v>0</v>
      </c>
      <c r="K54" s="10">
        <f t="shared" si="0"/>
        <v>0</v>
      </c>
      <c r="L54" s="9">
        <v>0</v>
      </c>
      <c r="M54" s="9">
        <v>0</v>
      </c>
      <c r="N54" s="9">
        <v>0</v>
      </c>
      <c r="O54" s="9">
        <v>0</v>
      </c>
      <c r="P54" s="10">
        <f t="shared" si="1"/>
        <v>0</v>
      </c>
      <c r="Q54" s="9">
        <v>0</v>
      </c>
      <c r="R54" s="9">
        <v>0</v>
      </c>
      <c r="S54" s="9">
        <v>0</v>
      </c>
      <c r="T54" s="9">
        <v>0</v>
      </c>
      <c r="U54" s="10">
        <f t="shared" si="2"/>
        <v>0</v>
      </c>
      <c r="V54" s="10">
        <v>0</v>
      </c>
      <c r="W54" s="10">
        <v>0</v>
      </c>
      <c r="X54" s="10">
        <v>0</v>
      </c>
      <c r="Y54" s="10">
        <v>0</v>
      </c>
      <c r="Z54" s="10">
        <f t="shared" si="3"/>
        <v>0</v>
      </c>
      <c r="AA54" s="10">
        <v>0</v>
      </c>
      <c r="AB54" s="10">
        <v>0</v>
      </c>
      <c r="AC54" s="10">
        <v>0</v>
      </c>
      <c r="AD54" s="10">
        <v>0</v>
      </c>
      <c r="AE54" s="10">
        <f t="shared" si="4"/>
        <v>0</v>
      </c>
      <c r="AF54" s="6">
        <f t="shared" si="5"/>
        <v>0</v>
      </c>
    </row>
    <row r="55" spans="1:32">
      <c r="A55" s="337"/>
      <c r="B55" s="338"/>
      <c r="C55" s="60" t="s">
        <v>196</v>
      </c>
      <c r="D55" s="58">
        <v>40544</v>
      </c>
      <c r="E55" s="61">
        <v>41639</v>
      </c>
      <c r="F55" s="59">
        <v>2</v>
      </c>
      <c r="G55" s="8">
        <v>0</v>
      </c>
      <c r="H55" s="9">
        <v>0</v>
      </c>
      <c r="I55" s="9">
        <v>0</v>
      </c>
      <c r="J55" s="9">
        <v>0</v>
      </c>
      <c r="K55" s="10">
        <f t="shared" si="0"/>
        <v>0</v>
      </c>
      <c r="L55" s="9">
        <v>0</v>
      </c>
      <c r="M55" s="9">
        <v>0</v>
      </c>
      <c r="N55" s="9">
        <v>0</v>
      </c>
      <c r="O55" s="9">
        <v>0</v>
      </c>
      <c r="P55" s="10">
        <f t="shared" si="1"/>
        <v>0</v>
      </c>
      <c r="Q55" s="9">
        <v>0</v>
      </c>
      <c r="R55" s="9">
        <v>0</v>
      </c>
      <c r="S55" s="9">
        <v>0</v>
      </c>
      <c r="T55" s="9">
        <v>0</v>
      </c>
      <c r="U55" s="10">
        <f t="shared" si="2"/>
        <v>0</v>
      </c>
      <c r="V55" s="10">
        <v>0</v>
      </c>
      <c r="W55" s="10">
        <v>0</v>
      </c>
      <c r="X55" s="10">
        <v>0</v>
      </c>
      <c r="Y55" s="10">
        <v>0</v>
      </c>
      <c r="Z55" s="10">
        <f t="shared" si="3"/>
        <v>0</v>
      </c>
      <c r="AA55" s="10">
        <v>0</v>
      </c>
      <c r="AB55" s="10">
        <v>0</v>
      </c>
      <c r="AC55" s="10">
        <v>0</v>
      </c>
      <c r="AD55" s="10">
        <v>0</v>
      </c>
      <c r="AE55" s="10">
        <f t="shared" si="4"/>
        <v>0</v>
      </c>
      <c r="AF55" s="6">
        <f t="shared" si="5"/>
        <v>0</v>
      </c>
    </row>
    <row r="56" spans="1:32">
      <c r="A56" s="337"/>
      <c r="B56" s="338"/>
      <c r="C56" s="60" t="s">
        <v>174</v>
      </c>
      <c r="D56" s="58">
        <v>40544</v>
      </c>
      <c r="E56" s="61">
        <v>41639</v>
      </c>
      <c r="F56" s="59">
        <v>3</v>
      </c>
      <c r="G56" s="8">
        <v>0</v>
      </c>
      <c r="H56" s="9">
        <v>0</v>
      </c>
      <c r="I56" s="9">
        <v>0</v>
      </c>
      <c r="J56" s="9">
        <v>0</v>
      </c>
      <c r="K56" s="10">
        <f t="shared" si="0"/>
        <v>0</v>
      </c>
      <c r="L56" s="9">
        <v>0</v>
      </c>
      <c r="M56" s="9">
        <v>0</v>
      </c>
      <c r="N56" s="9">
        <v>0</v>
      </c>
      <c r="O56" s="9">
        <v>0</v>
      </c>
      <c r="P56" s="10">
        <f t="shared" si="1"/>
        <v>0</v>
      </c>
      <c r="Q56" s="9">
        <v>0</v>
      </c>
      <c r="R56" s="9">
        <v>0</v>
      </c>
      <c r="S56" s="9">
        <v>0</v>
      </c>
      <c r="T56" s="9">
        <v>0</v>
      </c>
      <c r="U56" s="10">
        <f t="shared" si="2"/>
        <v>0</v>
      </c>
      <c r="V56" s="10">
        <v>0</v>
      </c>
      <c r="W56" s="10">
        <v>0</v>
      </c>
      <c r="X56" s="10">
        <v>0</v>
      </c>
      <c r="Y56" s="10">
        <v>0</v>
      </c>
      <c r="Z56" s="10">
        <f t="shared" si="3"/>
        <v>0</v>
      </c>
      <c r="AA56" s="10">
        <v>0</v>
      </c>
      <c r="AB56" s="10">
        <v>0</v>
      </c>
      <c r="AC56" s="10">
        <v>0</v>
      </c>
      <c r="AD56" s="10">
        <v>0</v>
      </c>
      <c r="AE56" s="10">
        <f t="shared" si="4"/>
        <v>0</v>
      </c>
      <c r="AF56" s="6">
        <f t="shared" si="5"/>
        <v>0</v>
      </c>
    </row>
    <row r="57" spans="1:32">
      <c r="A57" s="23" t="s">
        <v>3</v>
      </c>
      <c r="B57" s="57" t="s">
        <v>132</v>
      </c>
      <c r="C57" s="60" t="s">
        <v>175</v>
      </c>
      <c r="D57" s="58">
        <v>40544</v>
      </c>
      <c r="E57" s="61">
        <v>41639</v>
      </c>
      <c r="F57" s="59">
        <v>1</v>
      </c>
      <c r="G57" s="8">
        <v>0</v>
      </c>
      <c r="H57" s="9">
        <v>0</v>
      </c>
      <c r="I57" s="9">
        <v>0</v>
      </c>
      <c r="J57" s="9">
        <v>0</v>
      </c>
      <c r="K57" s="10">
        <f t="shared" si="0"/>
        <v>0</v>
      </c>
      <c r="L57" s="9">
        <v>0</v>
      </c>
      <c r="M57" s="9">
        <v>0</v>
      </c>
      <c r="N57" s="9">
        <v>0</v>
      </c>
      <c r="O57" s="9">
        <v>0</v>
      </c>
      <c r="P57" s="10">
        <f t="shared" si="1"/>
        <v>0</v>
      </c>
      <c r="Q57" s="9">
        <v>0</v>
      </c>
      <c r="R57" s="9">
        <v>0</v>
      </c>
      <c r="S57" s="9">
        <v>0</v>
      </c>
      <c r="T57" s="9">
        <v>0</v>
      </c>
      <c r="U57" s="10">
        <f t="shared" si="2"/>
        <v>0</v>
      </c>
      <c r="V57" s="10">
        <v>0</v>
      </c>
      <c r="W57" s="10">
        <v>0</v>
      </c>
      <c r="X57" s="10">
        <v>0</v>
      </c>
      <c r="Y57" s="10">
        <v>0</v>
      </c>
      <c r="Z57" s="10">
        <f t="shared" si="3"/>
        <v>0</v>
      </c>
      <c r="AA57" s="10">
        <v>0</v>
      </c>
      <c r="AB57" s="10">
        <v>0</v>
      </c>
      <c r="AC57" s="10">
        <v>0</v>
      </c>
      <c r="AD57" s="10">
        <v>0</v>
      </c>
      <c r="AE57" s="10">
        <f t="shared" si="4"/>
        <v>0</v>
      </c>
      <c r="AF57" s="6">
        <f t="shared" si="5"/>
        <v>0</v>
      </c>
    </row>
    <row r="58" spans="1:32">
      <c r="A58" s="23" t="s">
        <v>31</v>
      </c>
      <c r="B58" s="57" t="s">
        <v>132</v>
      </c>
      <c r="C58" s="60" t="s">
        <v>174</v>
      </c>
      <c r="D58" s="58">
        <v>40544</v>
      </c>
      <c r="E58" s="61">
        <v>41639</v>
      </c>
      <c r="F58" s="59">
        <v>1</v>
      </c>
      <c r="G58" s="8">
        <v>0</v>
      </c>
      <c r="H58" s="9">
        <v>0</v>
      </c>
      <c r="I58" s="9">
        <v>0</v>
      </c>
      <c r="J58" s="9">
        <v>0</v>
      </c>
      <c r="K58" s="10">
        <f t="shared" si="0"/>
        <v>0</v>
      </c>
      <c r="L58" s="9">
        <v>0</v>
      </c>
      <c r="M58" s="9">
        <v>0</v>
      </c>
      <c r="N58" s="9">
        <v>0</v>
      </c>
      <c r="O58" s="9">
        <v>0</v>
      </c>
      <c r="P58" s="10">
        <f t="shared" si="1"/>
        <v>0</v>
      </c>
      <c r="Q58" s="9">
        <v>0</v>
      </c>
      <c r="R58" s="9">
        <v>0</v>
      </c>
      <c r="S58" s="9">
        <v>0</v>
      </c>
      <c r="T58" s="9">
        <v>0</v>
      </c>
      <c r="U58" s="10">
        <f t="shared" si="2"/>
        <v>0</v>
      </c>
      <c r="V58" s="10">
        <v>0</v>
      </c>
      <c r="W58" s="10">
        <v>0</v>
      </c>
      <c r="X58" s="10">
        <v>0</v>
      </c>
      <c r="Y58" s="10">
        <v>0</v>
      </c>
      <c r="Z58" s="10">
        <f t="shared" si="3"/>
        <v>0</v>
      </c>
      <c r="AA58" s="10">
        <v>0</v>
      </c>
      <c r="AB58" s="10">
        <v>0</v>
      </c>
      <c r="AC58" s="10">
        <v>0</v>
      </c>
      <c r="AD58" s="10">
        <v>0</v>
      </c>
      <c r="AE58" s="10">
        <f t="shared" si="4"/>
        <v>0</v>
      </c>
      <c r="AF58" s="6">
        <f t="shared" si="5"/>
        <v>0</v>
      </c>
    </row>
    <row r="59" spans="1:32">
      <c r="A59" s="23" t="s">
        <v>32</v>
      </c>
      <c r="B59" s="57" t="s">
        <v>132</v>
      </c>
      <c r="C59" s="60" t="s">
        <v>174</v>
      </c>
      <c r="D59" s="58">
        <v>40544</v>
      </c>
      <c r="E59" s="61">
        <v>41639</v>
      </c>
      <c r="F59" s="59">
        <v>1</v>
      </c>
      <c r="G59" s="8">
        <v>0</v>
      </c>
      <c r="H59" s="9">
        <v>0</v>
      </c>
      <c r="I59" s="9">
        <v>0</v>
      </c>
      <c r="J59" s="9">
        <v>0</v>
      </c>
      <c r="K59" s="10">
        <f t="shared" si="0"/>
        <v>0</v>
      </c>
      <c r="L59" s="9">
        <v>0</v>
      </c>
      <c r="M59" s="9">
        <v>0</v>
      </c>
      <c r="N59" s="9">
        <v>0</v>
      </c>
      <c r="O59" s="9">
        <v>0</v>
      </c>
      <c r="P59" s="10">
        <f t="shared" si="1"/>
        <v>0</v>
      </c>
      <c r="Q59" s="9">
        <v>0</v>
      </c>
      <c r="R59" s="9">
        <v>0</v>
      </c>
      <c r="S59" s="9">
        <v>0</v>
      </c>
      <c r="T59" s="9">
        <v>0</v>
      </c>
      <c r="U59" s="10">
        <f t="shared" si="2"/>
        <v>0</v>
      </c>
      <c r="V59" s="10">
        <v>0</v>
      </c>
      <c r="W59" s="10">
        <v>0</v>
      </c>
      <c r="X59" s="10">
        <v>0</v>
      </c>
      <c r="Y59" s="10">
        <v>0</v>
      </c>
      <c r="Z59" s="10">
        <f t="shared" si="3"/>
        <v>0</v>
      </c>
      <c r="AA59" s="10">
        <v>0</v>
      </c>
      <c r="AB59" s="10">
        <v>0</v>
      </c>
      <c r="AC59" s="10">
        <v>0</v>
      </c>
      <c r="AD59" s="10">
        <v>0</v>
      </c>
      <c r="AE59" s="10">
        <f t="shared" si="4"/>
        <v>0</v>
      </c>
      <c r="AF59" s="6">
        <f t="shared" si="5"/>
        <v>0</v>
      </c>
    </row>
    <row r="60" spans="1:32">
      <c r="A60" s="23" t="s">
        <v>137</v>
      </c>
      <c r="B60" s="57" t="s">
        <v>132</v>
      </c>
      <c r="C60" s="60" t="s">
        <v>175</v>
      </c>
      <c r="D60" s="58">
        <v>40544</v>
      </c>
      <c r="E60" s="61">
        <v>41639</v>
      </c>
      <c r="F60" s="59">
        <v>1</v>
      </c>
      <c r="G60" s="8">
        <v>0</v>
      </c>
      <c r="H60" s="9">
        <v>0</v>
      </c>
      <c r="I60" s="9">
        <v>0</v>
      </c>
      <c r="J60" s="9">
        <v>0</v>
      </c>
      <c r="K60" s="10">
        <f t="shared" si="0"/>
        <v>0</v>
      </c>
      <c r="L60" s="9">
        <v>0</v>
      </c>
      <c r="M60" s="9">
        <v>0</v>
      </c>
      <c r="N60" s="9">
        <v>0</v>
      </c>
      <c r="O60" s="9">
        <v>0</v>
      </c>
      <c r="P60" s="10">
        <f t="shared" si="1"/>
        <v>0</v>
      </c>
      <c r="Q60" s="9">
        <v>0</v>
      </c>
      <c r="R60" s="9">
        <v>0</v>
      </c>
      <c r="S60" s="9">
        <v>0</v>
      </c>
      <c r="T60" s="9">
        <v>0</v>
      </c>
      <c r="U60" s="10">
        <f t="shared" si="2"/>
        <v>0</v>
      </c>
      <c r="V60" s="10">
        <v>0</v>
      </c>
      <c r="W60" s="10">
        <v>0</v>
      </c>
      <c r="X60" s="10">
        <v>0</v>
      </c>
      <c r="Y60" s="10">
        <v>0</v>
      </c>
      <c r="Z60" s="10">
        <f t="shared" si="3"/>
        <v>0</v>
      </c>
      <c r="AA60" s="10">
        <v>0</v>
      </c>
      <c r="AB60" s="10">
        <v>0</v>
      </c>
      <c r="AC60" s="10">
        <v>0</v>
      </c>
      <c r="AD60" s="10">
        <v>0</v>
      </c>
      <c r="AE60" s="10">
        <f t="shared" si="4"/>
        <v>0</v>
      </c>
      <c r="AF60" s="6">
        <f t="shared" si="5"/>
        <v>0</v>
      </c>
    </row>
    <row r="61" spans="1:32">
      <c r="A61" s="23" t="s">
        <v>138</v>
      </c>
      <c r="B61" s="57" t="s">
        <v>132</v>
      </c>
      <c r="C61" s="60" t="s">
        <v>174</v>
      </c>
      <c r="D61" s="58">
        <v>40544</v>
      </c>
      <c r="E61" s="61">
        <v>41639</v>
      </c>
      <c r="F61" s="59">
        <v>1</v>
      </c>
      <c r="G61" s="8">
        <v>0</v>
      </c>
      <c r="H61" s="9">
        <v>0</v>
      </c>
      <c r="I61" s="9">
        <v>0</v>
      </c>
      <c r="J61" s="9">
        <v>0</v>
      </c>
      <c r="K61" s="10">
        <f t="shared" si="0"/>
        <v>0</v>
      </c>
      <c r="L61" s="9">
        <v>0</v>
      </c>
      <c r="M61" s="9">
        <v>0</v>
      </c>
      <c r="N61" s="9">
        <v>0</v>
      </c>
      <c r="O61" s="9">
        <v>0</v>
      </c>
      <c r="P61" s="10">
        <f t="shared" si="1"/>
        <v>0</v>
      </c>
      <c r="Q61" s="9">
        <v>0</v>
      </c>
      <c r="R61" s="9">
        <v>0</v>
      </c>
      <c r="S61" s="9">
        <v>0</v>
      </c>
      <c r="T61" s="9">
        <v>0</v>
      </c>
      <c r="U61" s="10">
        <f t="shared" si="2"/>
        <v>0</v>
      </c>
      <c r="V61" s="10">
        <v>0</v>
      </c>
      <c r="W61" s="10">
        <v>0</v>
      </c>
      <c r="X61" s="10">
        <v>0</v>
      </c>
      <c r="Y61" s="10">
        <v>0</v>
      </c>
      <c r="Z61" s="10">
        <f t="shared" si="3"/>
        <v>0</v>
      </c>
      <c r="AA61" s="10">
        <v>0</v>
      </c>
      <c r="AB61" s="10">
        <v>0</v>
      </c>
      <c r="AC61" s="10">
        <v>0</v>
      </c>
      <c r="AD61" s="10">
        <v>0</v>
      </c>
      <c r="AE61" s="10">
        <f t="shared" si="4"/>
        <v>0</v>
      </c>
      <c r="AF61" s="6">
        <f t="shared" si="5"/>
        <v>0</v>
      </c>
    </row>
    <row r="62" spans="1:32">
      <c r="A62" s="337" t="s">
        <v>33</v>
      </c>
      <c r="B62" s="338" t="s">
        <v>132</v>
      </c>
      <c r="C62" s="60" t="s">
        <v>197</v>
      </c>
      <c r="D62" s="58">
        <v>40544</v>
      </c>
      <c r="E62" s="61">
        <v>41639</v>
      </c>
      <c r="F62" s="59">
        <v>2</v>
      </c>
      <c r="G62" s="8">
        <v>0</v>
      </c>
      <c r="H62" s="9">
        <v>0</v>
      </c>
      <c r="I62" s="9">
        <v>0</v>
      </c>
      <c r="J62" s="9">
        <v>0</v>
      </c>
      <c r="K62" s="10">
        <f t="shared" si="0"/>
        <v>0</v>
      </c>
      <c r="L62" s="9">
        <v>0</v>
      </c>
      <c r="M62" s="9">
        <v>0</v>
      </c>
      <c r="N62" s="9">
        <v>0</v>
      </c>
      <c r="O62" s="9">
        <v>0</v>
      </c>
      <c r="P62" s="10">
        <f t="shared" si="1"/>
        <v>0</v>
      </c>
      <c r="Q62" s="9">
        <v>0</v>
      </c>
      <c r="R62" s="9">
        <v>0</v>
      </c>
      <c r="S62" s="9">
        <v>0</v>
      </c>
      <c r="T62" s="9">
        <v>0</v>
      </c>
      <c r="U62" s="10">
        <f t="shared" si="2"/>
        <v>0</v>
      </c>
      <c r="V62" s="10">
        <v>0</v>
      </c>
      <c r="W62" s="10">
        <v>0</v>
      </c>
      <c r="X62" s="10">
        <v>0</v>
      </c>
      <c r="Y62" s="10">
        <v>0</v>
      </c>
      <c r="Z62" s="10">
        <f t="shared" si="3"/>
        <v>0</v>
      </c>
      <c r="AA62" s="10">
        <v>0</v>
      </c>
      <c r="AB62" s="10">
        <v>0</v>
      </c>
      <c r="AC62" s="10">
        <v>0</v>
      </c>
      <c r="AD62" s="10">
        <v>0</v>
      </c>
      <c r="AE62" s="10">
        <f t="shared" si="4"/>
        <v>0</v>
      </c>
      <c r="AF62" s="6">
        <f t="shared" si="5"/>
        <v>0</v>
      </c>
    </row>
    <row r="63" spans="1:32">
      <c r="A63" s="337"/>
      <c r="B63" s="338"/>
      <c r="C63" s="60" t="s">
        <v>175</v>
      </c>
      <c r="D63" s="58">
        <v>40544</v>
      </c>
      <c r="E63" s="61">
        <v>41639</v>
      </c>
      <c r="F63" s="59">
        <v>1</v>
      </c>
      <c r="G63" s="8">
        <v>0</v>
      </c>
      <c r="H63" s="9">
        <v>0</v>
      </c>
      <c r="I63" s="9">
        <v>0</v>
      </c>
      <c r="J63" s="9">
        <v>0</v>
      </c>
      <c r="K63" s="10">
        <f t="shared" si="0"/>
        <v>0</v>
      </c>
      <c r="L63" s="9">
        <v>0</v>
      </c>
      <c r="M63" s="9">
        <v>0</v>
      </c>
      <c r="N63" s="9">
        <v>0</v>
      </c>
      <c r="O63" s="9">
        <v>0</v>
      </c>
      <c r="P63" s="10">
        <f t="shared" si="1"/>
        <v>0</v>
      </c>
      <c r="Q63" s="9">
        <v>0</v>
      </c>
      <c r="R63" s="9">
        <v>0</v>
      </c>
      <c r="S63" s="9">
        <v>0</v>
      </c>
      <c r="T63" s="9">
        <v>0</v>
      </c>
      <c r="U63" s="10">
        <f t="shared" si="2"/>
        <v>0</v>
      </c>
      <c r="V63" s="10">
        <v>0</v>
      </c>
      <c r="W63" s="10">
        <v>0</v>
      </c>
      <c r="X63" s="10">
        <v>0</v>
      </c>
      <c r="Y63" s="10">
        <v>0</v>
      </c>
      <c r="Z63" s="10">
        <f t="shared" si="3"/>
        <v>0</v>
      </c>
      <c r="AA63" s="10">
        <v>0</v>
      </c>
      <c r="AB63" s="10">
        <v>0</v>
      </c>
      <c r="AC63" s="10">
        <v>0</v>
      </c>
      <c r="AD63" s="10">
        <v>0</v>
      </c>
      <c r="AE63" s="10">
        <f t="shared" si="4"/>
        <v>0</v>
      </c>
      <c r="AF63" s="6">
        <f t="shared" si="5"/>
        <v>0</v>
      </c>
    </row>
    <row r="64" spans="1:32">
      <c r="A64" s="23" t="s">
        <v>34</v>
      </c>
      <c r="B64" s="57" t="s">
        <v>132</v>
      </c>
      <c r="C64" s="60" t="s">
        <v>174</v>
      </c>
      <c r="D64" s="58">
        <v>40544</v>
      </c>
      <c r="E64" s="61">
        <v>41639</v>
      </c>
      <c r="F64" s="59">
        <v>1</v>
      </c>
      <c r="G64" s="8">
        <v>0</v>
      </c>
      <c r="H64" s="9">
        <v>0</v>
      </c>
      <c r="I64" s="9">
        <v>0</v>
      </c>
      <c r="J64" s="9">
        <v>0</v>
      </c>
      <c r="K64" s="10">
        <f t="shared" si="0"/>
        <v>0</v>
      </c>
      <c r="L64" s="9">
        <v>0</v>
      </c>
      <c r="M64" s="9">
        <v>0</v>
      </c>
      <c r="N64" s="9">
        <v>0</v>
      </c>
      <c r="O64" s="9">
        <v>0</v>
      </c>
      <c r="P64" s="10">
        <f t="shared" si="1"/>
        <v>0</v>
      </c>
      <c r="Q64" s="9">
        <v>0</v>
      </c>
      <c r="R64" s="9">
        <v>0</v>
      </c>
      <c r="S64" s="9">
        <v>0</v>
      </c>
      <c r="T64" s="9">
        <v>0</v>
      </c>
      <c r="U64" s="10">
        <f t="shared" si="2"/>
        <v>0</v>
      </c>
      <c r="V64" s="10">
        <v>0</v>
      </c>
      <c r="W64" s="10">
        <v>0</v>
      </c>
      <c r="X64" s="10">
        <v>0</v>
      </c>
      <c r="Y64" s="10">
        <v>0</v>
      </c>
      <c r="Z64" s="10">
        <f t="shared" si="3"/>
        <v>0</v>
      </c>
      <c r="AA64" s="10">
        <v>0</v>
      </c>
      <c r="AB64" s="10">
        <v>0</v>
      </c>
      <c r="AC64" s="10">
        <v>0</v>
      </c>
      <c r="AD64" s="10">
        <v>0</v>
      </c>
      <c r="AE64" s="10">
        <f t="shared" si="4"/>
        <v>0</v>
      </c>
      <c r="AF64" s="6">
        <f t="shared" si="5"/>
        <v>0</v>
      </c>
    </row>
    <row r="65" spans="1:32">
      <c r="A65" s="23" t="s">
        <v>35</v>
      </c>
      <c r="B65" s="57" t="s">
        <v>132</v>
      </c>
      <c r="C65" s="60" t="s">
        <v>174</v>
      </c>
      <c r="D65" s="58">
        <v>40544</v>
      </c>
      <c r="E65" s="61">
        <v>41639</v>
      </c>
      <c r="F65" s="59">
        <v>1</v>
      </c>
      <c r="G65" s="8">
        <v>0</v>
      </c>
      <c r="H65" s="9">
        <v>0</v>
      </c>
      <c r="I65" s="9">
        <v>0</v>
      </c>
      <c r="J65" s="9">
        <v>0</v>
      </c>
      <c r="K65" s="10">
        <f t="shared" si="0"/>
        <v>0</v>
      </c>
      <c r="L65" s="9">
        <v>0</v>
      </c>
      <c r="M65" s="9">
        <v>0</v>
      </c>
      <c r="N65" s="9">
        <v>0</v>
      </c>
      <c r="O65" s="9">
        <v>0</v>
      </c>
      <c r="P65" s="10">
        <f t="shared" si="1"/>
        <v>0</v>
      </c>
      <c r="Q65" s="9">
        <v>0</v>
      </c>
      <c r="R65" s="9">
        <v>0</v>
      </c>
      <c r="S65" s="9">
        <v>0</v>
      </c>
      <c r="T65" s="9">
        <v>0</v>
      </c>
      <c r="U65" s="10">
        <f t="shared" si="2"/>
        <v>0</v>
      </c>
      <c r="V65" s="10">
        <v>0</v>
      </c>
      <c r="W65" s="10">
        <v>0</v>
      </c>
      <c r="X65" s="10">
        <v>0</v>
      </c>
      <c r="Y65" s="10">
        <v>0</v>
      </c>
      <c r="Z65" s="10">
        <f t="shared" si="3"/>
        <v>0</v>
      </c>
      <c r="AA65" s="10">
        <v>0</v>
      </c>
      <c r="AB65" s="10">
        <v>0</v>
      </c>
      <c r="AC65" s="10">
        <v>0</v>
      </c>
      <c r="AD65" s="10">
        <v>0</v>
      </c>
      <c r="AE65" s="10">
        <f t="shared" si="4"/>
        <v>0</v>
      </c>
      <c r="AF65" s="6">
        <f t="shared" si="5"/>
        <v>0</v>
      </c>
    </row>
    <row r="66" spans="1:32">
      <c r="A66" s="23" t="s">
        <v>36</v>
      </c>
      <c r="B66" s="57" t="s">
        <v>132</v>
      </c>
      <c r="C66" s="60" t="s">
        <v>139</v>
      </c>
      <c r="D66" s="58">
        <v>40544</v>
      </c>
      <c r="E66" s="61">
        <v>41639</v>
      </c>
      <c r="F66" s="59">
        <v>1</v>
      </c>
      <c r="G66" s="8">
        <v>0</v>
      </c>
      <c r="H66" s="9">
        <v>0</v>
      </c>
      <c r="I66" s="9">
        <v>0</v>
      </c>
      <c r="J66" s="9">
        <v>0</v>
      </c>
      <c r="K66" s="10">
        <f t="shared" si="0"/>
        <v>0</v>
      </c>
      <c r="L66" s="9">
        <v>0</v>
      </c>
      <c r="M66" s="9">
        <v>0</v>
      </c>
      <c r="N66" s="9">
        <v>0</v>
      </c>
      <c r="O66" s="9">
        <v>0</v>
      </c>
      <c r="P66" s="10">
        <f t="shared" si="1"/>
        <v>0</v>
      </c>
      <c r="Q66" s="9">
        <v>0</v>
      </c>
      <c r="R66" s="9">
        <v>0</v>
      </c>
      <c r="S66" s="9">
        <v>0</v>
      </c>
      <c r="T66" s="9">
        <v>0</v>
      </c>
      <c r="U66" s="10">
        <f t="shared" si="2"/>
        <v>0</v>
      </c>
      <c r="V66" s="10">
        <v>0</v>
      </c>
      <c r="W66" s="10">
        <v>0</v>
      </c>
      <c r="X66" s="10">
        <v>0</v>
      </c>
      <c r="Y66" s="10">
        <v>0</v>
      </c>
      <c r="Z66" s="10">
        <f t="shared" si="3"/>
        <v>0</v>
      </c>
      <c r="AA66" s="10">
        <v>0</v>
      </c>
      <c r="AB66" s="10">
        <v>0</v>
      </c>
      <c r="AC66" s="10">
        <v>0</v>
      </c>
      <c r="AD66" s="10">
        <v>0</v>
      </c>
      <c r="AE66" s="10">
        <f t="shared" si="4"/>
        <v>0</v>
      </c>
      <c r="AF66" s="6">
        <f t="shared" si="5"/>
        <v>0</v>
      </c>
    </row>
    <row r="67" spans="1:32">
      <c r="A67" s="23" t="s">
        <v>37</v>
      </c>
      <c r="B67" s="57" t="s">
        <v>132</v>
      </c>
      <c r="C67" s="60" t="s">
        <v>175</v>
      </c>
      <c r="D67" s="58">
        <v>40544</v>
      </c>
      <c r="E67" s="61">
        <v>41639</v>
      </c>
      <c r="F67" s="59">
        <v>1</v>
      </c>
      <c r="G67" s="8">
        <v>0</v>
      </c>
      <c r="H67" s="9">
        <v>0</v>
      </c>
      <c r="I67" s="9">
        <v>0</v>
      </c>
      <c r="J67" s="9">
        <v>0</v>
      </c>
      <c r="K67" s="10">
        <f t="shared" si="0"/>
        <v>0</v>
      </c>
      <c r="L67" s="9">
        <v>0</v>
      </c>
      <c r="M67" s="9">
        <v>0</v>
      </c>
      <c r="N67" s="9">
        <v>0</v>
      </c>
      <c r="O67" s="9">
        <v>0</v>
      </c>
      <c r="P67" s="10">
        <f t="shared" si="1"/>
        <v>0</v>
      </c>
      <c r="Q67" s="9">
        <v>0</v>
      </c>
      <c r="R67" s="9">
        <v>0</v>
      </c>
      <c r="S67" s="9">
        <v>0</v>
      </c>
      <c r="T67" s="9">
        <v>0</v>
      </c>
      <c r="U67" s="10">
        <f t="shared" si="2"/>
        <v>0</v>
      </c>
      <c r="V67" s="10">
        <v>0</v>
      </c>
      <c r="W67" s="10">
        <v>0</v>
      </c>
      <c r="X67" s="10">
        <v>0</v>
      </c>
      <c r="Y67" s="10">
        <v>0</v>
      </c>
      <c r="Z67" s="10">
        <f t="shared" si="3"/>
        <v>0</v>
      </c>
      <c r="AA67" s="10">
        <v>0</v>
      </c>
      <c r="AB67" s="10">
        <v>0</v>
      </c>
      <c r="AC67" s="10">
        <v>0</v>
      </c>
      <c r="AD67" s="10">
        <v>0</v>
      </c>
      <c r="AE67" s="10">
        <f t="shared" si="4"/>
        <v>0</v>
      </c>
      <c r="AF67" s="6">
        <f t="shared" si="5"/>
        <v>0</v>
      </c>
    </row>
    <row r="68" spans="1:32">
      <c r="A68" s="23" t="s">
        <v>38</v>
      </c>
      <c r="B68" s="57" t="s">
        <v>132</v>
      </c>
      <c r="C68" s="60" t="s">
        <v>174</v>
      </c>
      <c r="D68" s="58">
        <v>40544</v>
      </c>
      <c r="E68" s="61">
        <v>41639</v>
      </c>
      <c r="F68" s="59">
        <v>1</v>
      </c>
      <c r="G68" s="8">
        <v>0</v>
      </c>
      <c r="H68" s="9">
        <v>0</v>
      </c>
      <c r="I68" s="9">
        <v>0</v>
      </c>
      <c r="J68" s="9">
        <v>0</v>
      </c>
      <c r="K68" s="10">
        <f t="shared" si="0"/>
        <v>0</v>
      </c>
      <c r="L68" s="9">
        <v>0</v>
      </c>
      <c r="M68" s="9">
        <v>0</v>
      </c>
      <c r="N68" s="9">
        <v>0</v>
      </c>
      <c r="O68" s="9">
        <v>0</v>
      </c>
      <c r="P68" s="10">
        <f t="shared" si="1"/>
        <v>0</v>
      </c>
      <c r="Q68" s="9">
        <v>0</v>
      </c>
      <c r="R68" s="9">
        <v>0</v>
      </c>
      <c r="S68" s="9">
        <v>0</v>
      </c>
      <c r="T68" s="9">
        <v>0</v>
      </c>
      <c r="U68" s="10">
        <f t="shared" si="2"/>
        <v>0</v>
      </c>
      <c r="V68" s="10">
        <v>0</v>
      </c>
      <c r="W68" s="10">
        <v>0</v>
      </c>
      <c r="X68" s="10">
        <v>0</v>
      </c>
      <c r="Y68" s="10">
        <v>0</v>
      </c>
      <c r="Z68" s="10">
        <f t="shared" si="3"/>
        <v>0</v>
      </c>
      <c r="AA68" s="10">
        <v>0</v>
      </c>
      <c r="AB68" s="10">
        <v>0</v>
      </c>
      <c r="AC68" s="10">
        <v>0</v>
      </c>
      <c r="AD68" s="10">
        <v>0</v>
      </c>
      <c r="AE68" s="10">
        <f t="shared" si="4"/>
        <v>0</v>
      </c>
      <c r="AF68" s="6">
        <f t="shared" si="5"/>
        <v>0</v>
      </c>
    </row>
    <row r="69" spans="1:32">
      <c r="A69" s="23" t="s">
        <v>40</v>
      </c>
      <c r="B69" s="57" t="s">
        <v>132</v>
      </c>
      <c r="C69" s="60" t="s">
        <v>175</v>
      </c>
      <c r="D69" s="58">
        <v>40544</v>
      </c>
      <c r="E69" s="61">
        <v>41639</v>
      </c>
      <c r="F69" s="59">
        <v>1</v>
      </c>
      <c r="G69" s="8">
        <v>0</v>
      </c>
      <c r="H69" s="9">
        <v>0</v>
      </c>
      <c r="I69" s="9">
        <v>0</v>
      </c>
      <c r="J69" s="9">
        <v>0</v>
      </c>
      <c r="K69" s="10">
        <f t="shared" si="0"/>
        <v>0</v>
      </c>
      <c r="L69" s="9">
        <v>0</v>
      </c>
      <c r="M69" s="9">
        <v>0</v>
      </c>
      <c r="N69" s="9">
        <v>0</v>
      </c>
      <c r="O69" s="9">
        <v>0</v>
      </c>
      <c r="P69" s="10">
        <f t="shared" si="1"/>
        <v>0</v>
      </c>
      <c r="Q69" s="9">
        <v>0</v>
      </c>
      <c r="R69" s="9">
        <v>0</v>
      </c>
      <c r="S69" s="9">
        <v>0</v>
      </c>
      <c r="T69" s="9">
        <v>0</v>
      </c>
      <c r="U69" s="10">
        <f t="shared" si="2"/>
        <v>0</v>
      </c>
      <c r="V69" s="10">
        <v>0</v>
      </c>
      <c r="W69" s="10">
        <v>0</v>
      </c>
      <c r="X69" s="10">
        <v>0</v>
      </c>
      <c r="Y69" s="10">
        <v>0</v>
      </c>
      <c r="Z69" s="10">
        <f t="shared" si="3"/>
        <v>0</v>
      </c>
      <c r="AA69" s="10">
        <v>0</v>
      </c>
      <c r="AB69" s="10">
        <v>0</v>
      </c>
      <c r="AC69" s="10">
        <v>0</v>
      </c>
      <c r="AD69" s="10">
        <v>0</v>
      </c>
      <c r="AE69" s="10">
        <f t="shared" si="4"/>
        <v>0</v>
      </c>
      <c r="AF69" s="6">
        <f t="shared" si="5"/>
        <v>0</v>
      </c>
    </row>
    <row r="70" spans="1:32">
      <c r="A70" s="23" t="s">
        <v>39</v>
      </c>
      <c r="B70" s="57" t="s">
        <v>132</v>
      </c>
      <c r="C70" s="60" t="s">
        <v>174</v>
      </c>
      <c r="D70" s="58">
        <v>40544</v>
      </c>
      <c r="E70" s="61">
        <v>41639</v>
      </c>
      <c r="F70" s="59">
        <v>1</v>
      </c>
      <c r="G70" s="8">
        <v>0</v>
      </c>
      <c r="H70" s="9">
        <v>0</v>
      </c>
      <c r="I70" s="9">
        <v>0</v>
      </c>
      <c r="J70" s="9">
        <v>0</v>
      </c>
      <c r="K70" s="10">
        <f>SUM(G70:J70)</f>
        <v>0</v>
      </c>
      <c r="L70" s="9">
        <v>0</v>
      </c>
      <c r="M70" s="9">
        <v>0</v>
      </c>
      <c r="N70" s="9">
        <v>0</v>
      </c>
      <c r="O70" s="9">
        <v>0</v>
      </c>
      <c r="P70" s="10">
        <f>SUM(L70:O70)</f>
        <v>0</v>
      </c>
      <c r="Q70" s="9">
        <v>0</v>
      </c>
      <c r="R70" s="9">
        <v>0</v>
      </c>
      <c r="S70" s="9">
        <v>0</v>
      </c>
      <c r="T70" s="9">
        <v>0</v>
      </c>
      <c r="U70" s="10">
        <f>SUM(Q70:T70)</f>
        <v>0</v>
      </c>
      <c r="V70" s="10">
        <v>0</v>
      </c>
      <c r="W70" s="10">
        <v>0</v>
      </c>
      <c r="X70" s="10">
        <v>0</v>
      </c>
      <c r="Y70" s="10">
        <v>0</v>
      </c>
      <c r="Z70" s="10">
        <f>SUM(V70:Y70)</f>
        <v>0</v>
      </c>
      <c r="AA70" s="10">
        <v>0</v>
      </c>
      <c r="AB70" s="10">
        <v>0</v>
      </c>
      <c r="AC70" s="10">
        <v>0</v>
      </c>
      <c r="AD70" s="10">
        <v>0</v>
      </c>
      <c r="AE70" s="10">
        <f>SUM(AA70:AD70)</f>
        <v>0</v>
      </c>
      <c r="AF70" s="6">
        <f>K70+P70+U70+Z70+AE70</f>
        <v>0</v>
      </c>
    </row>
    <row r="71" spans="1:32">
      <c r="A71" s="339" t="s">
        <v>41</v>
      </c>
      <c r="B71" s="340"/>
      <c r="C71" s="340"/>
      <c r="D71" s="340"/>
      <c r="E71" s="341"/>
      <c r="F71" s="20">
        <f t="shared" ref="F71:AF71" si="6">SUM(F5:F70)</f>
        <v>105</v>
      </c>
      <c r="G71" s="11">
        <f t="shared" si="6"/>
        <v>0</v>
      </c>
      <c r="H71" s="11">
        <f t="shared" si="6"/>
        <v>0</v>
      </c>
      <c r="I71" s="11">
        <f t="shared" si="6"/>
        <v>0</v>
      </c>
      <c r="J71" s="11">
        <f t="shared" si="6"/>
        <v>0</v>
      </c>
      <c r="K71" s="11">
        <f t="shared" si="6"/>
        <v>0</v>
      </c>
      <c r="L71" s="11">
        <f t="shared" si="6"/>
        <v>0</v>
      </c>
      <c r="M71" s="11">
        <f t="shared" si="6"/>
        <v>0</v>
      </c>
      <c r="N71" s="11">
        <f t="shared" si="6"/>
        <v>0</v>
      </c>
      <c r="O71" s="11">
        <f t="shared" si="6"/>
        <v>0</v>
      </c>
      <c r="P71" s="11">
        <f t="shared" si="6"/>
        <v>0</v>
      </c>
      <c r="Q71" s="11">
        <f t="shared" si="6"/>
        <v>0</v>
      </c>
      <c r="R71" s="11">
        <f t="shared" si="6"/>
        <v>0</v>
      </c>
      <c r="S71" s="11">
        <f t="shared" si="6"/>
        <v>0</v>
      </c>
      <c r="T71" s="11">
        <f t="shared" si="6"/>
        <v>0</v>
      </c>
      <c r="U71" s="11">
        <f t="shared" si="6"/>
        <v>0</v>
      </c>
      <c r="V71" s="11">
        <f t="shared" si="6"/>
        <v>0</v>
      </c>
      <c r="W71" s="11">
        <f t="shared" si="6"/>
        <v>0</v>
      </c>
      <c r="X71" s="11">
        <f t="shared" si="6"/>
        <v>0</v>
      </c>
      <c r="Y71" s="11">
        <f t="shared" si="6"/>
        <v>0</v>
      </c>
      <c r="Z71" s="11">
        <f t="shared" si="6"/>
        <v>0</v>
      </c>
      <c r="AA71" s="11">
        <f t="shared" si="6"/>
        <v>0</v>
      </c>
      <c r="AB71" s="11">
        <f t="shared" si="6"/>
        <v>0</v>
      </c>
      <c r="AC71" s="11">
        <f t="shared" si="6"/>
        <v>0</v>
      </c>
      <c r="AD71" s="11">
        <f t="shared" si="6"/>
        <v>0</v>
      </c>
      <c r="AE71" s="11">
        <f t="shared" si="6"/>
        <v>0</v>
      </c>
      <c r="AF71" s="11">
        <f t="shared" si="6"/>
        <v>0</v>
      </c>
    </row>
    <row r="72" spans="1:32">
      <c r="A72" s="342" t="s">
        <v>52</v>
      </c>
      <c r="B72" s="343"/>
      <c r="C72" s="343"/>
      <c r="D72" s="343"/>
      <c r="E72" s="343"/>
      <c r="F72" s="343"/>
      <c r="G72" s="343"/>
      <c r="H72" s="343"/>
      <c r="I72" s="343"/>
      <c r="J72" s="343"/>
      <c r="K72" s="343"/>
      <c r="L72" s="343"/>
      <c r="M72" s="343"/>
      <c r="N72" s="343"/>
      <c r="O72" s="343"/>
      <c r="P72" s="343"/>
    </row>
    <row r="73" spans="1:32">
      <c r="A73" s="342"/>
      <c r="B73" s="343"/>
      <c r="C73" s="343"/>
      <c r="D73" s="343"/>
      <c r="E73" s="343"/>
      <c r="F73" s="343"/>
      <c r="G73" s="343"/>
      <c r="H73" s="343"/>
      <c r="I73" s="343"/>
      <c r="J73" s="343"/>
      <c r="K73" s="343"/>
      <c r="L73" s="343"/>
      <c r="M73" s="343"/>
      <c r="N73" s="343"/>
      <c r="O73" s="343"/>
      <c r="P73" s="343"/>
    </row>
    <row r="75" spans="1:32">
      <c r="A75" s="21" t="s">
        <v>149</v>
      </c>
      <c r="B75" s="311" t="s">
        <v>147</v>
      </c>
      <c r="C75" s="311"/>
      <c r="D75" s="46"/>
    </row>
    <row r="76" spans="1:32">
      <c r="B76" s="296" t="s">
        <v>148</v>
      </c>
      <c r="C76" s="296"/>
      <c r="D76" s="47"/>
    </row>
    <row r="78" spans="1:32">
      <c r="A78" s="312" t="s">
        <v>158</v>
      </c>
      <c r="B78" s="312"/>
      <c r="C78" s="312"/>
      <c r="D78" s="62"/>
    </row>
  </sheetData>
  <mergeCells count="32">
    <mergeCell ref="A1:AF1"/>
    <mergeCell ref="A2:A4"/>
    <mergeCell ref="B2:B4"/>
    <mergeCell ref="C2:C4"/>
    <mergeCell ref="D2:D4"/>
    <mergeCell ref="E2:E4"/>
    <mergeCell ref="F2:F3"/>
    <mergeCell ref="G2:K2"/>
    <mergeCell ref="L2:P2"/>
    <mergeCell ref="Q2:U2"/>
    <mergeCell ref="V2:Z2"/>
    <mergeCell ref="AA2:AE2"/>
    <mergeCell ref="AF2:AF3"/>
    <mergeCell ref="A5:A6"/>
    <mergeCell ref="B5:B6"/>
    <mergeCell ref="A16:A19"/>
    <mergeCell ref="B16:B19"/>
    <mergeCell ref="A36:A38"/>
    <mergeCell ref="B36:B38"/>
    <mergeCell ref="A40:A51"/>
    <mergeCell ref="B40:B45"/>
    <mergeCell ref="B46:B47"/>
    <mergeCell ref="A54:A56"/>
    <mergeCell ref="B54:B56"/>
    <mergeCell ref="B76:C76"/>
    <mergeCell ref="A78:C78"/>
    <mergeCell ref="A62:A63"/>
    <mergeCell ref="B62:B63"/>
    <mergeCell ref="A71:E71"/>
    <mergeCell ref="A72:P72"/>
    <mergeCell ref="A73:P73"/>
    <mergeCell ref="B75:C75"/>
  </mergeCells>
  <hyperlinks>
    <hyperlink ref="A78" r:id="rId1" location="'Commercial Summary Sheet'!A1"/>
  </hyperlinks>
  <pageMargins left="0.7" right="0.7" top="0.75" bottom="0.75" header="0.3" footer="0.3"/>
</worksheet>
</file>

<file path=xl/worksheets/sheet7.xml><?xml version="1.0" encoding="utf-8"?>
<worksheet xmlns="http://schemas.openxmlformats.org/spreadsheetml/2006/main" xmlns:r="http://schemas.openxmlformats.org/officeDocument/2006/relationships">
  <sheetPr>
    <pageSetUpPr fitToPage="1"/>
  </sheetPr>
  <dimension ref="B2:E50"/>
  <sheetViews>
    <sheetView tabSelected="1" view="pageBreakPreview" zoomScale="115" zoomScaleNormal="80" zoomScaleSheetLayoutView="115" workbookViewId="0">
      <pane xSplit="2" ySplit="3" topLeftCell="C25" activePane="bottomRight" state="frozen"/>
      <selection activeCell="M8" sqref="M8"/>
      <selection pane="topRight" activeCell="M8" sqref="M8"/>
      <selection pane="bottomLeft" activeCell="M8" sqref="M8"/>
      <selection pane="bottomRight" activeCell="M8" sqref="M8"/>
    </sheetView>
  </sheetViews>
  <sheetFormatPr defaultRowHeight="12.75"/>
  <cols>
    <col min="1" max="1" width="5.7109375" customWidth="1"/>
    <col min="2" max="2" width="7" customWidth="1"/>
    <col min="3" max="3" width="52.7109375" customWidth="1"/>
    <col min="4" max="4" width="7.85546875" customWidth="1"/>
    <col min="5" max="5" width="17.140625" style="1" customWidth="1"/>
  </cols>
  <sheetData>
    <row r="2" spans="2:5" ht="42" customHeight="1">
      <c r="B2" s="359" t="s">
        <v>268</v>
      </c>
      <c r="C2" s="359"/>
      <c r="D2" s="359"/>
      <c r="E2" s="359"/>
    </row>
    <row r="3" spans="2:5" s="2" customFormat="1" ht="25.5">
      <c r="B3" s="113" t="s">
        <v>160</v>
      </c>
      <c r="C3" s="114" t="s">
        <v>159</v>
      </c>
      <c r="D3" s="114"/>
      <c r="E3" s="115" t="s">
        <v>269</v>
      </c>
    </row>
    <row r="4" spans="2:5">
      <c r="B4" s="112">
        <v>1</v>
      </c>
      <c r="C4" s="129" t="s">
        <v>288</v>
      </c>
      <c r="D4" s="129"/>
      <c r="E4" s="117">
        <v>0</v>
      </c>
    </row>
    <row r="5" spans="2:5">
      <c r="B5" s="112">
        <v>2</v>
      </c>
      <c r="C5" s="129" t="s">
        <v>289</v>
      </c>
      <c r="D5" s="129"/>
      <c r="E5" s="117">
        <v>0</v>
      </c>
    </row>
    <row r="6" spans="2:5">
      <c r="B6" s="112">
        <v>3</v>
      </c>
      <c r="C6" s="129" t="s">
        <v>290</v>
      </c>
      <c r="D6" s="129"/>
      <c r="E6" s="117">
        <v>0</v>
      </c>
    </row>
    <row r="7" spans="2:5">
      <c r="B7" s="112">
        <v>4</v>
      </c>
      <c r="C7" s="129" t="s">
        <v>291</v>
      </c>
      <c r="D7" s="129"/>
      <c r="E7" s="117">
        <v>0</v>
      </c>
    </row>
    <row r="8" spans="2:5">
      <c r="B8" s="112">
        <v>5</v>
      </c>
      <c r="C8" s="129" t="s">
        <v>292</v>
      </c>
      <c r="D8" s="129"/>
      <c r="E8" s="117">
        <v>0</v>
      </c>
    </row>
    <row r="9" spans="2:5">
      <c r="B9" s="112">
        <v>6</v>
      </c>
      <c r="C9" s="129" t="s">
        <v>293</v>
      </c>
      <c r="D9" s="129"/>
      <c r="E9" s="117">
        <v>0</v>
      </c>
    </row>
    <row r="10" spans="2:5">
      <c r="B10" s="112">
        <v>7</v>
      </c>
      <c r="C10" s="129" t="s">
        <v>294</v>
      </c>
      <c r="D10" s="129"/>
      <c r="E10" s="117">
        <v>0</v>
      </c>
    </row>
    <row r="11" spans="2:5">
      <c r="B11" s="112">
        <v>8</v>
      </c>
      <c r="C11" s="129" t="s">
        <v>295</v>
      </c>
      <c r="D11" s="129"/>
      <c r="E11" s="117">
        <v>0</v>
      </c>
    </row>
    <row r="12" spans="2:5" ht="25.5">
      <c r="B12" s="112">
        <v>9</v>
      </c>
      <c r="C12" s="129" t="s">
        <v>296</v>
      </c>
      <c r="D12" s="129"/>
      <c r="E12" s="117">
        <v>0</v>
      </c>
    </row>
    <row r="13" spans="2:5" ht="25.5">
      <c r="B13" s="112">
        <v>10</v>
      </c>
      <c r="C13" s="129" t="s">
        <v>297</v>
      </c>
      <c r="D13" s="129"/>
      <c r="E13" s="117">
        <v>0</v>
      </c>
    </row>
    <row r="14" spans="2:5">
      <c r="B14" s="112">
        <v>11</v>
      </c>
      <c r="C14" s="129" t="s">
        <v>298</v>
      </c>
      <c r="D14" s="129"/>
      <c r="E14" s="117">
        <v>0</v>
      </c>
    </row>
    <row r="15" spans="2:5">
      <c r="B15" s="112">
        <v>12</v>
      </c>
      <c r="C15" s="129" t="s">
        <v>299</v>
      </c>
      <c r="D15" s="129"/>
      <c r="E15" s="117">
        <v>0</v>
      </c>
    </row>
    <row r="16" spans="2:5">
      <c r="B16" s="112">
        <v>13</v>
      </c>
      <c r="C16" s="129" t="s">
        <v>300</v>
      </c>
      <c r="D16" s="129"/>
      <c r="E16" s="117">
        <v>0</v>
      </c>
    </row>
    <row r="17" spans="2:5">
      <c r="B17" s="112">
        <v>14</v>
      </c>
      <c r="C17" s="129" t="s">
        <v>301</v>
      </c>
      <c r="D17" s="129"/>
      <c r="E17" s="117">
        <v>0</v>
      </c>
    </row>
    <row r="18" spans="2:5">
      <c r="B18" s="112">
        <v>15</v>
      </c>
      <c r="C18" s="129" t="s">
        <v>302</v>
      </c>
      <c r="D18" s="129"/>
      <c r="E18" s="117">
        <v>0</v>
      </c>
    </row>
    <row r="19" spans="2:5">
      <c r="B19" s="112">
        <v>16</v>
      </c>
      <c r="C19" s="129" t="s">
        <v>303</v>
      </c>
      <c r="D19" s="129"/>
      <c r="E19" s="117">
        <v>0</v>
      </c>
    </row>
    <row r="20" spans="2:5">
      <c r="B20" s="112">
        <v>17</v>
      </c>
      <c r="C20" s="129" t="s">
        <v>304</v>
      </c>
      <c r="D20" s="129"/>
      <c r="E20" s="117">
        <v>0</v>
      </c>
    </row>
    <row r="21" spans="2:5">
      <c r="B21" s="112">
        <v>18</v>
      </c>
      <c r="C21" s="129" t="s">
        <v>304</v>
      </c>
      <c r="D21" s="129"/>
      <c r="E21" s="117">
        <v>0</v>
      </c>
    </row>
    <row r="22" spans="2:5">
      <c r="B22" s="112">
        <v>19</v>
      </c>
      <c r="C22" s="129" t="s">
        <v>305</v>
      </c>
      <c r="D22" s="129"/>
      <c r="E22" s="117">
        <v>0</v>
      </c>
    </row>
    <row r="23" spans="2:5" ht="13.5" thickBot="1">
      <c r="B23" s="367" t="s">
        <v>0</v>
      </c>
      <c r="C23" s="368"/>
      <c r="D23" s="136"/>
      <c r="E23" s="116">
        <f>SUM(E4:E22)</f>
        <v>0</v>
      </c>
    </row>
    <row r="24" spans="2:5">
      <c r="C24" s="133" t="s">
        <v>247</v>
      </c>
      <c r="D24" s="106">
        <v>0</v>
      </c>
      <c r="E24" s="107">
        <f>+D23*D24</f>
        <v>0</v>
      </c>
    </row>
    <row r="25" spans="2:5">
      <c r="C25" s="134" t="s">
        <v>248</v>
      </c>
      <c r="D25" s="105">
        <v>0</v>
      </c>
      <c r="E25" s="104">
        <f>+D23*D25</f>
        <v>0</v>
      </c>
    </row>
    <row r="26" spans="2:5">
      <c r="C26" s="135" t="s">
        <v>249</v>
      </c>
      <c r="D26" s="103">
        <v>0</v>
      </c>
      <c r="E26" s="104">
        <f>+D24*D26</f>
        <v>0</v>
      </c>
    </row>
    <row r="27" spans="2:5">
      <c r="C27" s="134" t="s">
        <v>252</v>
      </c>
      <c r="D27" s="105">
        <v>0</v>
      </c>
      <c r="E27" s="104">
        <f>+E26*D27</f>
        <v>0</v>
      </c>
    </row>
    <row r="28" spans="2:5">
      <c r="C28" s="135" t="s">
        <v>253</v>
      </c>
      <c r="D28" s="103">
        <v>0</v>
      </c>
      <c r="E28" s="104">
        <f>+E26*D28</f>
        <v>0</v>
      </c>
    </row>
    <row r="29" spans="2:5">
      <c r="C29" s="134" t="s">
        <v>250</v>
      </c>
      <c r="D29" s="105">
        <v>0</v>
      </c>
      <c r="E29" s="104">
        <v>0</v>
      </c>
    </row>
    <row r="30" spans="2:5" ht="13.5" thickBot="1">
      <c r="C30" s="141" t="s">
        <v>259</v>
      </c>
      <c r="D30" s="142">
        <v>0</v>
      </c>
      <c r="E30" s="143">
        <v>0</v>
      </c>
    </row>
    <row r="31" spans="2:5" ht="15.75" thickBot="1">
      <c r="C31" s="374" t="s">
        <v>251</v>
      </c>
      <c r="D31" s="375"/>
      <c r="E31" s="144">
        <f>SUM(E24:E30)</f>
        <v>0</v>
      </c>
    </row>
    <row r="32" spans="2:5" ht="13.5" thickBot="1">
      <c r="C32" s="372" t="s">
        <v>306</v>
      </c>
      <c r="D32" s="373"/>
      <c r="E32" s="140">
        <f>+E23+E31</f>
        <v>0</v>
      </c>
    </row>
    <row r="33" spans="2:5" ht="13.5" thickBot="1">
      <c r="B33" s="137"/>
      <c r="C33" s="372" t="s">
        <v>307</v>
      </c>
      <c r="D33" s="373"/>
      <c r="E33" s="140">
        <f>+E32*12</f>
        <v>0</v>
      </c>
    </row>
    <row r="34" spans="2:5">
      <c r="B34" s="137"/>
      <c r="C34" s="138"/>
      <c r="D34" s="138"/>
      <c r="E34" s="139"/>
    </row>
    <row r="35" spans="2:5">
      <c r="B35" s="360" t="s">
        <v>161</v>
      </c>
      <c r="C35" s="361"/>
      <c r="D35" s="361"/>
      <c r="E35" s="362"/>
    </row>
    <row r="36" spans="2:5">
      <c r="B36" s="363" t="s">
        <v>85</v>
      </c>
      <c r="C36" s="364"/>
      <c r="D36" s="364"/>
      <c r="E36" s="365"/>
    </row>
    <row r="37" spans="2:5" ht="29.25" customHeight="1">
      <c r="B37" s="369" t="s">
        <v>267</v>
      </c>
      <c r="C37" s="370"/>
      <c r="D37" s="370"/>
      <c r="E37" s="371"/>
    </row>
    <row r="38" spans="2:5">
      <c r="B38" s="127"/>
      <c r="C38" s="127"/>
      <c r="D38" s="127"/>
      <c r="E38" s="128"/>
    </row>
    <row r="39" spans="2:5">
      <c r="B39" s="366" t="s">
        <v>158</v>
      </c>
      <c r="C39" s="366"/>
      <c r="D39" s="130"/>
      <c r="E39" s="128"/>
    </row>
    <row r="40" spans="2:5">
      <c r="B40" s="127"/>
      <c r="C40" s="127"/>
      <c r="D40" s="127"/>
      <c r="E40" s="128"/>
    </row>
    <row r="41" spans="2:5">
      <c r="B41" s="40"/>
      <c r="C41" s="40"/>
      <c r="D41" s="40"/>
      <c r="E41" s="111"/>
    </row>
    <row r="42" spans="2:5">
      <c r="B42" s="40"/>
      <c r="C42" s="40"/>
      <c r="D42" s="40"/>
      <c r="E42" s="111"/>
    </row>
    <row r="43" spans="2:5">
      <c r="B43" s="40"/>
      <c r="C43" s="40"/>
      <c r="D43" s="40"/>
      <c r="E43" s="111"/>
    </row>
    <row r="44" spans="2:5">
      <c r="B44" s="40"/>
      <c r="C44" s="40"/>
      <c r="D44" s="40"/>
      <c r="E44" s="111"/>
    </row>
    <row r="45" spans="2:5">
      <c r="B45" s="40"/>
      <c r="C45" s="40"/>
      <c r="D45" s="40"/>
      <c r="E45" s="111"/>
    </row>
    <row r="46" spans="2:5">
      <c r="B46" s="40"/>
      <c r="C46" s="40"/>
      <c r="D46" s="40"/>
      <c r="E46" s="111"/>
    </row>
    <row r="47" spans="2:5">
      <c r="B47" s="40"/>
      <c r="C47" s="40"/>
      <c r="D47" s="40"/>
      <c r="E47" s="111"/>
    </row>
    <row r="48" spans="2:5">
      <c r="B48" s="40"/>
      <c r="C48" s="40"/>
      <c r="D48" s="40"/>
      <c r="E48" s="111"/>
    </row>
    <row r="49" spans="2:5">
      <c r="B49" s="40"/>
      <c r="C49" s="40"/>
      <c r="D49" s="40"/>
      <c r="E49" s="111"/>
    </row>
    <row r="50" spans="2:5">
      <c r="B50" s="40"/>
      <c r="C50" s="40"/>
      <c r="D50" s="40"/>
      <c r="E50" s="111"/>
    </row>
  </sheetData>
  <mergeCells count="9">
    <mergeCell ref="B2:E2"/>
    <mergeCell ref="B35:E35"/>
    <mergeCell ref="B36:E36"/>
    <mergeCell ref="B39:C39"/>
    <mergeCell ref="B23:C23"/>
    <mergeCell ref="B37:E37"/>
    <mergeCell ref="C32:D32"/>
    <mergeCell ref="C31:D31"/>
    <mergeCell ref="C33:D33"/>
  </mergeCells>
  <hyperlinks>
    <hyperlink ref="B39:C39" location="'Commercial Summary'!A1" display="Back to Summary Sheet"/>
  </hyperlinks>
  <pageMargins left="0.70866141732283505" right="0.70866141732283505" top="0.74803149606299202" bottom="0.74803149606299202" header="0.31496062992126" footer="0.31496062992126"/>
  <pageSetup paperSize="9" orientation="portrait" r:id="rId1"/>
  <headerFooter>
    <oddHeader xml:space="preserve">&amp;CData Centre &amp; DR Site Infrastructure Managed Services </oddHeader>
    <oddFooter>&amp;LRfP No. 400/2016/1137/BYO/ITV dated January 19, 2016&amp;R&amp;A</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AF47"/>
  <sheetViews>
    <sheetView topLeftCell="A16" zoomScale="80" zoomScaleNormal="80" workbookViewId="0">
      <selection activeCell="B39" sqref="A39:IV39"/>
    </sheetView>
  </sheetViews>
  <sheetFormatPr defaultRowHeight="12.75"/>
  <cols>
    <col min="1" max="1" width="14.5703125" customWidth="1"/>
    <col min="2" max="2" width="12.85546875" bestFit="1" customWidth="1"/>
    <col min="3" max="3" width="25.85546875" bestFit="1" customWidth="1"/>
    <col min="4" max="5" width="10.7109375" bestFit="1" customWidth="1"/>
    <col min="11" max="11" width="11.7109375" bestFit="1" customWidth="1"/>
    <col min="16" max="16" width="13.85546875" bestFit="1" customWidth="1"/>
    <col min="21" max="21" width="16.85546875" bestFit="1" customWidth="1"/>
    <col min="26" max="26" width="16.85546875" bestFit="1" customWidth="1"/>
    <col min="31" max="31" width="16.85546875" bestFit="1" customWidth="1"/>
    <col min="32" max="32" width="19.140625" bestFit="1" customWidth="1"/>
  </cols>
  <sheetData>
    <row r="1" spans="1:32" ht="15">
      <c r="A1" s="327" t="s">
        <v>213</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row>
    <row r="2" spans="1:32" ht="25.5">
      <c r="A2" s="376" t="s">
        <v>42</v>
      </c>
      <c r="B2" s="355" t="s">
        <v>172</v>
      </c>
      <c r="C2" s="381" t="s">
        <v>173</v>
      </c>
      <c r="D2" s="384" t="s">
        <v>168</v>
      </c>
      <c r="E2" s="387" t="s">
        <v>169</v>
      </c>
      <c r="F2" s="355" t="s">
        <v>44</v>
      </c>
      <c r="G2" s="334" t="s">
        <v>242</v>
      </c>
      <c r="H2" s="335"/>
      <c r="I2" s="335"/>
      <c r="J2" s="335"/>
      <c r="K2" s="336"/>
      <c r="L2" s="334" t="s">
        <v>243</v>
      </c>
      <c r="M2" s="335"/>
      <c r="N2" s="335"/>
      <c r="O2" s="335"/>
      <c r="P2" s="336"/>
      <c r="Q2" s="334" t="s">
        <v>244</v>
      </c>
      <c r="R2" s="335"/>
      <c r="S2" s="335"/>
      <c r="T2" s="335"/>
      <c r="U2" s="336"/>
      <c r="V2" s="334" t="s">
        <v>245</v>
      </c>
      <c r="W2" s="335"/>
      <c r="X2" s="335"/>
      <c r="Y2" s="335"/>
      <c r="Z2" s="336"/>
      <c r="AA2" s="334" t="s">
        <v>246</v>
      </c>
      <c r="AB2" s="335"/>
      <c r="AC2" s="335"/>
      <c r="AD2" s="335"/>
      <c r="AE2" s="336"/>
      <c r="AF2" s="98" t="s">
        <v>83</v>
      </c>
    </row>
    <row r="3" spans="1:32" ht="38.25">
      <c r="A3" s="377"/>
      <c r="B3" s="379"/>
      <c r="C3" s="382"/>
      <c r="D3" s="385"/>
      <c r="E3" s="388"/>
      <c r="F3" s="380"/>
      <c r="G3" s="98" t="s">
        <v>53</v>
      </c>
      <c r="H3" s="86" t="s">
        <v>54</v>
      </c>
      <c r="I3" s="86" t="s">
        <v>55</v>
      </c>
      <c r="J3" s="86" t="s">
        <v>56</v>
      </c>
      <c r="K3" s="98" t="s">
        <v>57</v>
      </c>
      <c r="L3" s="87" t="s">
        <v>53</v>
      </c>
      <c r="M3" s="96" t="s">
        <v>54</v>
      </c>
      <c r="N3" s="96" t="s">
        <v>55</v>
      </c>
      <c r="O3" s="96" t="s">
        <v>56</v>
      </c>
      <c r="P3" s="97" t="s">
        <v>62</v>
      </c>
      <c r="Q3" s="97" t="s">
        <v>53</v>
      </c>
      <c r="R3" s="96" t="s">
        <v>54</v>
      </c>
      <c r="S3" s="96" t="s">
        <v>55</v>
      </c>
      <c r="T3" s="96" t="s">
        <v>56</v>
      </c>
      <c r="U3" s="97" t="s">
        <v>80</v>
      </c>
      <c r="V3" s="97" t="s">
        <v>53</v>
      </c>
      <c r="W3" s="96" t="s">
        <v>54</v>
      </c>
      <c r="X3" s="96" t="s">
        <v>55</v>
      </c>
      <c r="Y3" s="96" t="s">
        <v>56</v>
      </c>
      <c r="Z3" s="97" t="s">
        <v>81</v>
      </c>
      <c r="AA3" s="97" t="s">
        <v>53</v>
      </c>
      <c r="AB3" s="96" t="s">
        <v>54</v>
      </c>
      <c r="AC3" s="96" t="s">
        <v>55</v>
      </c>
      <c r="AD3" s="96" t="s">
        <v>56</v>
      </c>
      <c r="AE3" s="97" t="s">
        <v>82</v>
      </c>
      <c r="AF3" s="98"/>
    </row>
    <row r="4" spans="1:32">
      <c r="A4" s="378"/>
      <c r="B4" s="380"/>
      <c r="C4" s="383"/>
      <c r="D4" s="386"/>
      <c r="E4" s="389"/>
      <c r="F4" s="90" t="s">
        <v>45</v>
      </c>
      <c r="G4" s="91" t="s">
        <v>46</v>
      </c>
      <c r="H4" s="91" t="s">
        <v>47</v>
      </c>
      <c r="I4" s="91" t="s">
        <v>48</v>
      </c>
      <c r="J4" s="91" t="s">
        <v>49</v>
      </c>
      <c r="K4" s="91" t="s">
        <v>50</v>
      </c>
      <c r="L4" s="92" t="s">
        <v>58</v>
      </c>
      <c r="M4" s="91" t="s">
        <v>59</v>
      </c>
      <c r="N4" s="91" t="s">
        <v>60</v>
      </c>
      <c r="O4" s="91" t="s">
        <v>61</v>
      </c>
      <c r="P4" s="91" t="s">
        <v>63</v>
      </c>
      <c r="Q4" s="91" t="s">
        <v>64</v>
      </c>
      <c r="R4" s="91" t="s">
        <v>65</v>
      </c>
      <c r="S4" s="91" t="s">
        <v>66</v>
      </c>
      <c r="T4" s="91" t="s">
        <v>67</v>
      </c>
      <c r="U4" s="91" t="s">
        <v>68</v>
      </c>
      <c r="V4" s="91" t="s">
        <v>69</v>
      </c>
      <c r="W4" s="91" t="s">
        <v>70</v>
      </c>
      <c r="X4" s="91" t="s">
        <v>71</v>
      </c>
      <c r="Y4" s="91" t="s">
        <v>72</v>
      </c>
      <c r="Z4" s="91" t="s">
        <v>73</v>
      </c>
      <c r="AA4" s="91" t="s">
        <v>74</v>
      </c>
      <c r="AB4" s="91" t="s">
        <v>75</v>
      </c>
      <c r="AC4" s="91" t="s">
        <v>76</v>
      </c>
      <c r="AD4" s="91" t="s">
        <v>77</v>
      </c>
      <c r="AE4" s="91" t="s">
        <v>78</v>
      </c>
      <c r="AF4" s="91" t="s">
        <v>84</v>
      </c>
    </row>
    <row r="5" spans="1:32" ht="25.5">
      <c r="A5" s="73" t="s">
        <v>130</v>
      </c>
      <c r="B5" s="54" t="s">
        <v>125</v>
      </c>
      <c r="C5" s="74" t="s">
        <v>214</v>
      </c>
      <c r="D5" s="83">
        <v>42370</v>
      </c>
      <c r="E5" s="84">
        <v>44196</v>
      </c>
      <c r="F5" s="45">
        <v>1</v>
      </c>
      <c r="G5" s="8">
        <v>0</v>
      </c>
      <c r="H5" s="8">
        <v>0</v>
      </c>
      <c r="I5" s="8">
        <v>0</v>
      </c>
      <c r="J5" s="8">
        <v>0</v>
      </c>
      <c r="K5" s="6">
        <f t="shared" ref="K5:K11" si="0">SUM($G5:$J5)</f>
        <v>0</v>
      </c>
      <c r="L5" s="9">
        <v>0</v>
      </c>
      <c r="M5" s="9">
        <v>0</v>
      </c>
      <c r="N5" s="9">
        <v>0</v>
      </c>
      <c r="O5" s="9">
        <v>0</v>
      </c>
      <c r="P5" s="6">
        <f t="shared" ref="P5:P11" si="1">SUM($L5:$O5)</f>
        <v>0</v>
      </c>
      <c r="Q5" s="8">
        <v>0</v>
      </c>
      <c r="R5" s="8">
        <v>0</v>
      </c>
      <c r="S5" s="8">
        <v>0</v>
      </c>
      <c r="T5" s="8">
        <v>0</v>
      </c>
      <c r="U5" s="6">
        <f t="shared" ref="U5:U11" si="2">SUM($Q5:$T5)</f>
        <v>0</v>
      </c>
      <c r="V5" s="8">
        <v>0</v>
      </c>
      <c r="W5" s="8">
        <v>0</v>
      </c>
      <c r="X5" s="8">
        <v>0</v>
      </c>
      <c r="Y5" s="8">
        <v>0</v>
      </c>
      <c r="Z5" s="7">
        <f t="shared" ref="Z5:Z11" si="3">SUM($V5:$Y5)</f>
        <v>0</v>
      </c>
      <c r="AA5" s="8">
        <v>0</v>
      </c>
      <c r="AB5" s="8">
        <v>0</v>
      </c>
      <c r="AC5" s="8">
        <v>0</v>
      </c>
      <c r="AD5" s="8">
        <v>0</v>
      </c>
      <c r="AE5" s="6">
        <f t="shared" ref="AE5:AE11" si="4">SUM($AA5:$AD5)</f>
        <v>0</v>
      </c>
      <c r="AF5" s="6">
        <f t="shared" ref="AF5:AF11" si="5">$K5+$P5+$U5+$Z5+$AE5</f>
        <v>0</v>
      </c>
    </row>
    <row r="6" spans="1:32">
      <c r="A6" s="75"/>
      <c r="B6" s="19"/>
      <c r="C6" s="17" t="s">
        <v>215</v>
      </c>
      <c r="D6" s="83">
        <v>42370</v>
      </c>
      <c r="E6" s="84">
        <v>44196</v>
      </c>
      <c r="F6" s="45">
        <v>6</v>
      </c>
      <c r="G6" s="8">
        <v>0</v>
      </c>
      <c r="H6" s="8">
        <v>0</v>
      </c>
      <c r="I6" s="8">
        <v>0</v>
      </c>
      <c r="J6" s="8">
        <v>0</v>
      </c>
      <c r="K6" s="6">
        <f t="shared" si="0"/>
        <v>0</v>
      </c>
      <c r="L6" s="9">
        <v>0</v>
      </c>
      <c r="M6" s="9">
        <v>0</v>
      </c>
      <c r="N6" s="9">
        <v>0</v>
      </c>
      <c r="O6" s="9">
        <v>0</v>
      </c>
      <c r="P6" s="6">
        <f t="shared" si="1"/>
        <v>0</v>
      </c>
      <c r="Q6" s="8">
        <v>0</v>
      </c>
      <c r="R6" s="8">
        <v>0</v>
      </c>
      <c r="S6" s="8">
        <v>0</v>
      </c>
      <c r="T6" s="8">
        <v>0</v>
      </c>
      <c r="U6" s="6">
        <f t="shared" si="2"/>
        <v>0</v>
      </c>
      <c r="V6" s="8">
        <v>0</v>
      </c>
      <c r="W6" s="8">
        <v>0</v>
      </c>
      <c r="X6" s="8">
        <v>0</v>
      </c>
      <c r="Y6" s="8">
        <v>0</v>
      </c>
      <c r="Z6" s="7">
        <f t="shared" si="3"/>
        <v>0</v>
      </c>
      <c r="AA6" s="8">
        <v>0</v>
      </c>
      <c r="AB6" s="8">
        <v>0</v>
      </c>
      <c r="AC6" s="8">
        <v>0</v>
      </c>
      <c r="AD6" s="8">
        <v>0</v>
      </c>
      <c r="AE6" s="6">
        <f t="shared" si="4"/>
        <v>0</v>
      </c>
      <c r="AF6" s="6">
        <f t="shared" si="5"/>
        <v>0</v>
      </c>
    </row>
    <row r="7" spans="1:32">
      <c r="A7" s="75"/>
      <c r="B7" s="19"/>
      <c r="C7" s="17" t="s">
        <v>170</v>
      </c>
      <c r="D7" s="83">
        <v>42370</v>
      </c>
      <c r="E7" s="84">
        <v>44196</v>
      </c>
      <c r="F7" s="45">
        <v>2</v>
      </c>
      <c r="G7" s="8">
        <v>0</v>
      </c>
      <c r="H7" s="8">
        <v>0</v>
      </c>
      <c r="I7" s="8">
        <v>0</v>
      </c>
      <c r="J7" s="8">
        <v>0</v>
      </c>
      <c r="K7" s="6">
        <f t="shared" si="0"/>
        <v>0</v>
      </c>
      <c r="L7" s="9">
        <v>0</v>
      </c>
      <c r="M7" s="9">
        <v>0</v>
      </c>
      <c r="N7" s="9">
        <v>0</v>
      </c>
      <c r="O7" s="9">
        <v>0</v>
      </c>
      <c r="P7" s="6">
        <f t="shared" si="1"/>
        <v>0</v>
      </c>
      <c r="Q7" s="8">
        <v>0</v>
      </c>
      <c r="R7" s="8">
        <v>0</v>
      </c>
      <c r="S7" s="8">
        <v>0</v>
      </c>
      <c r="T7" s="8">
        <v>0</v>
      </c>
      <c r="U7" s="6">
        <f t="shared" si="2"/>
        <v>0</v>
      </c>
      <c r="V7" s="8">
        <v>0</v>
      </c>
      <c r="W7" s="8">
        <v>0</v>
      </c>
      <c r="X7" s="8">
        <v>0</v>
      </c>
      <c r="Y7" s="8">
        <v>0</v>
      </c>
      <c r="Z7" s="7">
        <f t="shared" si="3"/>
        <v>0</v>
      </c>
      <c r="AA7" s="8">
        <v>0</v>
      </c>
      <c r="AB7" s="8">
        <v>0</v>
      </c>
      <c r="AC7" s="8">
        <v>0</v>
      </c>
      <c r="AD7" s="8">
        <v>0</v>
      </c>
      <c r="AE7" s="6">
        <f t="shared" si="4"/>
        <v>0</v>
      </c>
      <c r="AF7" s="6">
        <f t="shared" si="5"/>
        <v>0</v>
      </c>
    </row>
    <row r="8" spans="1:32" ht="24">
      <c r="A8" s="75"/>
      <c r="B8" s="19"/>
      <c r="C8" s="74" t="s">
        <v>216</v>
      </c>
      <c r="D8" s="83">
        <v>42370</v>
      </c>
      <c r="E8" s="84">
        <v>44196</v>
      </c>
      <c r="F8" s="45">
        <v>1</v>
      </c>
      <c r="G8" s="8">
        <v>0</v>
      </c>
      <c r="H8" s="8">
        <v>0</v>
      </c>
      <c r="I8" s="8">
        <v>0</v>
      </c>
      <c r="J8" s="8">
        <v>0</v>
      </c>
      <c r="K8" s="6">
        <f t="shared" si="0"/>
        <v>0</v>
      </c>
      <c r="L8" s="9">
        <v>0</v>
      </c>
      <c r="M8" s="9">
        <v>0</v>
      </c>
      <c r="N8" s="9">
        <v>0</v>
      </c>
      <c r="O8" s="9">
        <v>0</v>
      </c>
      <c r="P8" s="6">
        <f t="shared" si="1"/>
        <v>0</v>
      </c>
      <c r="Q8" s="8">
        <v>0</v>
      </c>
      <c r="R8" s="8">
        <v>0</v>
      </c>
      <c r="S8" s="8">
        <v>0</v>
      </c>
      <c r="T8" s="8">
        <v>0</v>
      </c>
      <c r="U8" s="6">
        <f t="shared" si="2"/>
        <v>0</v>
      </c>
      <c r="V8" s="8">
        <v>0</v>
      </c>
      <c r="W8" s="8">
        <v>0</v>
      </c>
      <c r="X8" s="8">
        <v>0</v>
      </c>
      <c r="Y8" s="8">
        <v>0</v>
      </c>
      <c r="Z8" s="7">
        <f t="shared" si="3"/>
        <v>0</v>
      </c>
      <c r="AA8" s="8">
        <v>0</v>
      </c>
      <c r="AB8" s="8">
        <v>0</v>
      </c>
      <c r="AC8" s="8">
        <v>0</v>
      </c>
      <c r="AD8" s="8">
        <v>0</v>
      </c>
      <c r="AE8" s="6">
        <f t="shared" si="4"/>
        <v>0</v>
      </c>
      <c r="AF8" s="6">
        <f t="shared" si="5"/>
        <v>0</v>
      </c>
    </row>
    <row r="9" spans="1:32">
      <c r="A9" s="75"/>
      <c r="B9" s="19"/>
      <c r="C9" s="17" t="s">
        <v>217</v>
      </c>
      <c r="D9" s="83">
        <v>42370</v>
      </c>
      <c r="E9" s="84">
        <v>44196</v>
      </c>
      <c r="F9" s="45">
        <v>1</v>
      </c>
      <c r="G9" s="8">
        <v>0</v>
      </c>
      <c r="H9" s="8">
        <v>0</v>
      </c>
      <c r="I9" s="8">
        <v>0</v>
      </c>
      <c r="J9" s="8">
        <v>0</v>
      </c>
      <c r="K9" s="6">
        <f t="shared" si="0"/>
        <v>0</v>
      </c>
      <c r="L9" s="9">
        <v>0</v>
      </c>
      <c r="M9" s="9">
        <v>0</v>
      </c>
      <c r="N9" s="9">
        <v>0</v>
      </c>
      <c r="O9" s="9">
        <v>0</v>
      </c>
      <c r="P9" s="6">
        <f t="shared" si="1"/>
        <v>0</v>
      </c>
      <c r="Q9" s="8">
        <v>0</v>
      </c>
      <c r="R9" s="8">
        <v>0</v>
      </c>
      <c r="S9" s="8">
        <v>0</v>
      </c>
      <c r="T9" s="8">
        <v>0</v>
      </c>
      <c r="U9" s="6">
        <f t="shared" si="2"/>
        <v>0</v>
      </c>
      <c r="V9" s="8">
        <v>0</v>
      </c>
      <c r="W9" s="8">
        <v>0</v>
      </c>
      <c r="X9" s="8">
        <v>0</v>
      </c>
      <c r="Y9" s="8">
        <v>0</v>
      </c>
      <c r="Z9" s="7">
        <f t="shared" si="3"/>
        <v>0</v>
      </c>
      <c r="AA9" s="8">
        <v>0</v>
      </c>
      <c r="AB9" s="8">
        <v>0</v>
      </c>
      <c r="AC9" s="8">
        <v>0</v>
      </c>
      <c r="AD9" s="8">
        <v>0</v>
      </c>
      <c r="AE9" s="6">
        <f t="shared" si="4"/>
        <v>0</v>
      </c>
      <c r="AF9" s="6">
        <f t="shared" si="5"/>
        <v>0</v>
      </c>
    </row>
    <row r="10" spans="1:32">
      <c r="A10" s="75"/>
      <c r="B10" s="19"/>
      <c r="C10" s="17" t="s">
        <v>126</v>
      </c>
      <c r="D10" s="83">
        <v>42370</v>
      </c>
      <c r="E10" s="84">
        <v>44196</v>
      </c>
      <c r="F10" s="45">
        <v>1</v>
      </c>
      <c r="G10" s="8">
        <v>0</v>
      </c>
      <c r="H10" s="8">
        <v>0</v>
      </c>
      <c r="I10" s="8">
        <v>0</v>
      </c>
      <c r="J10" s="8">
        <v>0</v>
      </c>
      <c r="K10" s="6">
        <f t="shared" si="0"/>
        <v>0</v>
      </c>
      <c r="L10" s="9">
        <v>0</v>
      </c>
      <c r="M10" s="9">
        <v>0</v>
      </c>
      <c r="N10" s="9">
        <v>0</v>
      </c>
      <c r="O10" s="9">
        <v>0</v>
      </c>
      <c r="P10" s="6">
        <f t="shared" si="1"/>
        <v>0</v>
      </c>
      <c r="Q10" s="8">
        <v>0</v>
      </c>
      <c r="R10" s="8">
        <v>0</v>
      </c>
      <c r="S10" s="8">
        <v>0</v>
      </c>
      <c r="T10" s="8">
        <v>0</v>
      </c>
      <c r="U10" s="6">
        <f t="shared" si="2"/>
        <v>0</v>
      </c>
      <c r="V10" s="8">
        <v>0</v>
      </c>
      <c r="W10" s="8">
        <v>0</v>
      </c>
      <c r="X10" s="8">
        <v>0</v>
      </c>
      <c r="Y10" s="8">
        <v>0</v>
      </c>
      <c r="Z10" s="7">
        <f t="shared" si="3"/>
        <v>0</v>
      </c>
      <c r="AA10" s="8">
        <v>0</v>
      </c>
      <c r="AB10" s="8">
        <v>0</v>
      </c>
      <c r="AC10" s="8">
        <v>0</v>
      </c>
      <c r="AD10" s="8">
        <v>0</v>
      </c>
      <c r="AE10" s="6">
        <f t="shared" si="4"/>
        <v>0</v>
      </c>
      <c r="AF10" s="6">
        <f t="shared" si="5"/>
        <v>0</v>
      </c>
    </row>
    <row r="11" spans="1:32">
      <c r="A11" s="75"/>
      <c r="B11" s="19"/>
      <c r="C11" s="17" t="s">
        <v>127</v>
      </c>
      <c r="D11" s="83">
        <v>42370</v>
      </c>
      <c r="E11" s="84">
        <v>44196</v>
      </c>
      <c r="F11" s="45">
        <v>1</v>
      </c>
      <c r="G11" s="8">
        <v>0</v>
      </c>
      <c r="H11" s="8">
        <v>0</v>
      </c>
      <c r="I11" s="8">
        <v>0</v>
      </c>
      <c r="J11" s="8">
        <v>0</v>
      </c>
      <c r="K11" s="6">
        <f t="shared" si="0"/>
        <v>0</v>
      </c>
      <c r="L11" s="9">
        <v>0</v>
      </c>
      <c r="M11" s="9">
        <v>0</v>
      </c>
      <c r="N11" s="9">
        <v>0</v>
      </c>
      <c r="O11" s="9">
        <v>0</v>
      </c>
      <c r="P11" s="6">
        <f t="shared" si="1"/>
        <v>0</v>
      </c>
      <c r="Q11" s="8">
        <v>0</v>
      </c>
      <c r="R11" s="8">
        <v>0</v>
      </c>
      <c r="S11" s="8">
        <v>0</v>
      </c>
      <c r="T11" s="8">
        <v>0</v>
      </c>
      <c r="U11" s="6">
        <f t="shared" si="2"/>
        <v>0</v>
      </c>
      <c r="V11" s="8">
        <v>0</v>
      </c>
      <c r="W11" s="8">
        <v>0</v>
      </c>
      <c r="X11" s="8">
        <v>0</v>
      </c>
      <c r="Y11" s="8">
        <v>0</v>
      </c>
      <c r="Z11" s="7">
        <f t="shared" si="3"/>
        <v>0</v>
      </c>
      <c r="AA11" s="8">
        <v>0</v>
      </c>
      <c r="AB11" s="8">
        <v>0</v>
      </c>
      <c r="AC11" s="8">
        <v>0</v>
      </c>
      <c r="AD11" s="8">
        <v>0</v>
      </c>
      <c r="AE11" s="6">
        <f t="shared" si="4"/>
        <v>0</v>
      </c>
      <c r="AF11" s="6">
        <f t="shared" si="5"/>
        <v>0</v>
      </c>
    </row>
    <row r="12" spans="1:32" ht="24">
      <c r="A12" s="75"/>
      <c r="B12" s="54" t="s">
        <v>121</v>
      </c>
      <c r="C12" s="74" t="s">
        <v>218</v>
      </c>
      <c r="D12" s="83">
        <v>42370</v>
      </c>
      <c r="E12" s="84">
        <v>44196</v>
      </c>
      <c r="F12" s="48">
        <v>3</v>
      </c>
      <c r="G12" s="8"/>
      <c r="H12" s="8"/>
      <c r="I12" s="8"/>
      <c r="J12" s="8"/>
      <c r="K12" s="6"/>
      <c r="L12" s="9"/>
      <c r="M12" s="9"/>
      <c r="N12" s="9"/>
      <c r="O12" s="9"/>
      <c r="P12" s="6"/>
      <c r="Q12" s="8"/>
      <c r="R12" s="8"/>
      <c r="S12" s="8"/>
      <c r="T12" s="8"/>
      <c r="U12" s="6"/>
      <c r="V12" s="8"/>
      <c r="W12" s="8"/>
      <c r="X12" s="8"/>
      <c r="Y12" s="8"/>
      <c r="Z12" s="7"/>
      <c r="AA12" s="8"/>
      <c r="AB12" s="8"/>
      <c r="AC12" s="8"/>
      <c r="AD12" s="8"/>
      <c r="AE12" s="6"/>
      <c r="AF12" s="6"/>
    </row>
    <row r="13" spans="1:32">
      <c r="A13" s="75"/>
      <c r="B13" s="19"/>
      <c r="C13" s="17" t="s">
        <v>171</v>
      </c>
      <c r="D13" s="83">
        <v>42370</v>
      </c>
      <c r="E13" s="84">
        <v>44196</v>
      </c>
      <c r="F13" s="48">
        <v>24</v>
      </c>
      <c r="G13" s="8">
        <v>0</v>
      </c>
      <c r="H13" s="9">
        <v>0</v>
      </c>
      <c r="I13" s="9">
        <v>0</v>
      </c>
      <c r="J13" s="9">
        <v>0</v>
      </c>
      <c r="K13" s="6">
        <f>SUM($G13:$J13)</f>
        <v>0</v>
      </c>
      <c r="L13" s="9">
        <v>0</v>
      </c>
      <c r="M13" s="9">
        <v>0</v>
      </c>
      <c r="N13" s="9">
        <v>0</v>
      </c>
      <c r="O13" s="9">
        <v>0</v>
      </c>
      <c r="P13" s="6">
        <f>SUM($L13:$O13)</f>
        <v>0</v>
      </c>
      <c r="Q13" s="8">
        <v>0</v>
      </c>
      <c r="R13" s="8">
        <v>0</v>
      </c>
      <c r="S13" s="8">
        <v>0</v>
      </c>
      <c r="T13" s="8">
        <v>0</v>
      </c>
      <c r="U13" s="6">
        <f>SUM($Q13:$T13)</f>
        <v>0</v>
      </c>
      <c r="V13" s="8">
        <v>0</v>
      </c>
      <c r="W13" s="8">
        <v>0</v>
      </c>
      <c r="X13" s="8">
        <v>0</v>
      </c>
      <c r="Y13" s="8">
        <v>0</v>
      </c>
      <c r="Z13" s="7">
        <f>SUM($V13:$Y13)</f>
        <v>0</v>
      </c>
      <c r="AA13" s="8">
        <v>0</v>
      </c>
      <c r="AB13" s="8">
        <v>0</v>
      </c>
      <c r="AC13" s="8">
        <v>0</v>
      </c>
      <c r="AD13" s="8">
        <v>0</v>
      </c>
      <c r="AE13" s="6">
        <f>SUM($AA13:$AD13)</f>
        <v>0</v>
      </c>
      <c r="AF13" s="6">
        <f>$K13+$P13+$U13+$Z13+$AE13</f>
        <v>0</v>
      </c>
    </row>
    <row r="14" spans="1:32" ht="86.25">
      <c r="A14" s="75"/>
      <c r="B14" s="19"/>
      <c r="C14" s="74" t="s">
        <v>219</v>
      </c>
      <c r="D14" s="83">
        <v>42370</v>
      </c>
      <c r="E14" s="84">
        <v>44196</v>
      </c>
      <c r="F14" s="48">
        <v>1</v>
      </c>
      <c r="G14" s="8">
        <v>0</v>
      </c>
      <c r="H14" s="9">
        <v>0</v>
      </c>
      <c r="I14" s="9">
        <v>0</v>
      </c>
      <c r="J14" s="9">
        <v>0</v>
      </c>
      <c r="K14" s="6">
        <f>SUM($G14:$J14)</f>
        <v>0</v>
      </c>
      <c r="L14" s="9">
        <v>0</v>
      </c>
      <c r="M14" s="9">
        <v>0</v>
      </c>
      <c r="N14" s="9">
        <v>0</v>
      </c>
      <c r="O14" s="9">
        <v>0</v>
      </c>
      <c r="P14" s="6">
        <f>SUM($L14:$O14)</f>
        <v>0</v>
      </c>
      <c r="Q14" s="8">
        <v>0</v>
      </c>
      <c r="R14" s="8">
        <v>0</v>
      </c>
      <c r="S14" s="8">
        <v>0</v>
      </c>
      <c r="T14" s="8">
        <v>0</v>
      </c>
      <c r="U14" s="6">
        <f>SUM($Q14:$T14)</f>
        <v>0</v>
      </c>
      <c r="V14" s="8">
        <v>0</v>
      </c>
      <c r="W14" s="8">
        <v>0</v>
      </c>
      <c r="X14" s="8">
        <v>0</v>
      </c>
      <c r="Y14" s="8">
        <v>0</v>
      </c>
      <c r="Z14" s="7">
        <f>SUM($V14:$Y14)</f>
        <v>0</v>
      </c>
      <c r="AA14" s="8">
        <v>0</v>
      </c>
      <c r="AB14" s="8">
        <v>0</v>
      </c>
      <c r="AC14" s="8">
        <v>0</v>
      </c>
      <c r="AD14" s="8">
        <v>0</v>
      </c>
      <c r="AE14" s="6">
        <f>SUM($AA14:$AD14)</f>
        <v>0</v>
      </c>
      <c r="AF14" s="6">
        <f>$K14+$P14+$U14+$Z14+$AE14</f>
        <v>0</v>
      </c>
    </row>
    <row r="15" spans="1:32" ht="75">
      <c r="A15" s="75"/>
      <c r="B15" s="19"/>
      <c r="C15" s="74" t="s">
        <v>220</v>
      </c>
      <c r="D15" s="55">
        <v>41780</v>
      </c>
      <c r="E15" s="84">
        <v>44196</v>
      </c>
      <c r="F15" s="48">
        <v>1</v>
      </c>
      <c r="G15" s="8">
        <v>0</v>
      </c>
      <c r="H15" s="9">
        <v>0</v>
      </c>
      <c r="I15" s="9">
        <v>0</v>
      </c>
      <c r="J15" s="9">
        <v>0</v>
      </c>
      <c r="K15" s="6">
        <f>SUM($G15:$J15)</f>
        <v>0</v>
      </c>
      <c r="L15" s="8">
        <v>0</v>
      </c>
      <c r="M15" s="9">
        <v>0</v>
      </c>
      <c r="N15" s="9">
        <v>0</v>
      </c>
      <c r="O15" s="9">
        <v>0</v>
      </c>
      <c r="P15" s="6">
        <f>SUM($L15:$O15)</f>
        <v>0</v>
      </c>
      <c r="Q15" s="8">
        <v>0</v>
      </c>
      <c r="R15" s="8">
        <v>0</v>
      </c>
      <c r="S15" s="8">
        <v>0</v>
      </c>
      <c r="T15" s="8">
        <v>0</v>
      </c>
      <c r="U15" s="6">
        <f>SUM($Q15:$T15)</f>
        <v>0</v>
      </c>
      <c r="V15" s="8">
        <v>0</v>
      </c>
      <c r="W15" s="8">
        <v>0</v>
      </c>
      <c r="X15" s="8">
        <v>0</v>
      </c>
      <c r="Y15" s="8">
        <v>0</v>
      </c>
      <c r="Z15" s="7">
        <f>SUM($V15:$Y15)</f>
        <v>0</v>
      </c>
      <c r="AA15" s="8">
        <v>0</v>
      </c>
      <c r="AB15" s="8">
        <v>0</v>
      </c>
      <c r="AC15" s="8">
        <v>0</v>
      </c>
      <c r="AD15" s="8">
        <v>0</v>
      </c>
      <c r="AE15" s="6">
        <f>SUM($AA15:$AD15)</f>
        <v>0</v>
      </c>
      <c r="AF15" s="6">
        <f>$K15+$P15+$U15+$Z15+$AE15</f>
        <v>0</v>
      </c>
    </row>
    <row r="16" spans="1:32">
      <c r="A16" s="75"/>
      <c r="B16" s="19"/>
      <c r="C16" s="22" t="s">
        <v>221</v>
      </c>
      <c r="D16" s="83">
        <v>42370</v>
      </c>
      <c r="E16" s="84">
        <v>44196</v>
      </c>
      <c r="F16" s="48">
        <v>3</v>
      </c>
      <c r="G16" s="50">
        <v>0</v>
      </c>
      <c r="H16" s="51">
        <v>0</v>
      </c>
      <c r="I16" s="51">
        <v>0</v>
      </c>
      <c r="J16" s="51">
        <v>0</v>
      </c>
      <c r="K16" s="52">
        <f>SUM($G16:$J16)</f>
        <v>0</v>
      </c>
      <c r="L16" s="50">
        <v>0</v>
      </c>
      <c r="M16" s="51">
        <v>0</v>
      </c>
      <c r="N16" s="51">
        <v>0</v>
      </c>
      <c r="O16" s="51">
        <v>0</v>
      </c>
      <c r="P16" s="52">
        <f>SUM($L16:$O16)</f>
        <v>0</v>
      </c>
      <c r="Q16" s="8">
        <v>0</v>
      </c>
      <c r="R16" s="8">
        <v>0</v>
      </c>
      <c r="S16" s="8">
        <v>0</v>
      </c>
      <c r="T16" s="8">
        <v>0</v>
      </c>
      <c r="U16" s="52">
        <f>SUM($Q16:$T16)</f>
        <v>0</v>
      </c>
      <c r="V16" s="8">
        <v>0</v>
      </c>
      <c r="W16" s="8">
        <v>0</v>
      </c>
      <c r="X16" s="8">
        <v>0</v>
      </c>
      <c r="Y16" s="8">
        <v>0</v>
      </c>
      <c r="Z16" s="53">
        <f>SUM($V16:$Y16)</f>
        <v>0</v>
      </c>
      <c r="AA16" s="8">
        <v>0</v>
      </c>
      <c r="AB16" s="8">
        <v>0</v>
      </c>
      <c r="AC16" s="8">
        <v>0</v>
      </c>
      <c r="AD16" s="8">
        <v>0</v>
      </c>
      <c r="AE16" s="52">
        <f>SUM($AA16:$AD16)</f>
        <v>0</v>
      </c>
      <c r="AF16" s="52">
        <f>$K16+$P16+$U16+$Z16+$AE16</f>
        <v>0</v>
      </c>
    </row>
    <row r="17" spans="1:32">
      <c r="A17" s="75"/>
      <c r="B17" s="75"/>
      <c r="C17" s="22" t="s">
        <v>222</v>
      </c>
      <c r="D17" s="83">
        <v>42370</v>
      </c>
      <c r="E17" s="84">
        <v>44196</v>
      </c>
      <c r="F17" s="48">
        <v>1</v>
      </c>
      <c r="G17" s="50"/>
      <c r="H17" s="51"/>
      <c r="I17" s="51"/>
      <c r="J17" s="51"/>
      <c r="K17" s="52"/>
      <c r="L17" s="50"/>
      <c r="M17" s="51"/>
      <c r="N17" s="51"/>
      <c r="O17" s="51"/>
      <c r="P17" s="52"/>
      <c r="Q17" s="8"/>
      <c r="R17" s="8"/>
      <c r="S17" s="8"/>
      <c r="T17" s="8"/>
      <c r="U17" s="52"/>
      <c r="V17" s="8"/>
      <c r="W17" s="8"/>
      <c r="X17" s="8"/>
      <c r="Y17" s="8"/>
      <c r="Z17" s="53"/>
      <c r="AA17" s="8"/>
      <c r="AB17" s="8"/>
      <c r="AC17" s="8"/>
      <c r="AD17" s="8"/>
      <c r="AE17" s="52"/>
      <c r="AF17" s="52"/>
    </row>
    <row r="18" spans="1:32">
      <c r="A18" s="75"/>
      <c r="B18" s="75"/>
      <c r="C18" s="22" t="s">
        <v>223</v>
      </c>
      <c r="D18" s="55">
        <v>42572</v>
      </c>
      <c r="E18" s="84">
        <v>44196</v>
      </c>
      <c r="F18" s="48">
        <v>1</v>
      </c>
      <c r="G18" s="50"/>
      <c r="H18" s="51"/>
      <c r="I18" s="51"/>
      <c r="J18" s="51"/>
      <c r="K18" s="52"/>
      <c r="L18" s="50"/>
      <c r="M18" s="51"/>
      <c r="N18" s="51"/>
      <c r="O18" s="51"/>
      <c r="P18" s="52"/>
      <c r="Q18" s="8"/>
      <c r="R18" s="8"/>
      <c r="S18" s="8"/>
      <c r="T18" s="8"/>
      <c r="U18" s="52"/>
      <c r="V18" s="8"/>
      <c r="W18" s="8"/>
      <c r="X18" s="8"/>
      <c r="Y18" s="8"/>
      <c r="Z18" s="53"/>
      <c r="AA18" s="8"/>
      <c r="AB18" s="8"/>
      <c r="AC18" s="8"/>
      <c r="AD18" s="8"/>
      <c r="AE18" s="52"/>
      <c r="AF18" s="52"/>
    </row>
    <row r="19" spans="1:32">
      <c r="A19" s="75"/>
      <c r="B19" s="75"/>
      <c r="C19" s="22" t="s">
        <v>224</v>
      </c>
      <c r="D19" s="55">
        <v>42513</v>
      </c>
      <c r="E19" s="84">
        <v>44196</v>
      </c>
      <c r="F19" s="48">
        <v>2</v>
      </c>
      <c r="G19" s="50"/>
      <c r="H19" s="51"/>
      <c r="I19" s="51"/>
      <c r="J19" s="51"/>
      <c r="K19" s="52"/>
      <c r="L19" s="50"/>
      <c r="M19" s="51"/>
      <c r="N19" s="51"/>
      <c r="O19" s="51"/>
      <c r="P19" s="52"/>
      <c r="Q19" s="8"/>
      <c r="R19" s="8"/>
      <c r="S19" s="8"/>
      <c r="T19" s="8"/>
      <c r="U19" s="52"/>
      <c r="V19" s="8"/>
      <c r="W19" s="8"/>
      <c r="X19" s="8"/>
      <c r="Y19" s="8"/>
      <c r="Z19" s="53"/>
      <c r="AA19" s="8"/>
      <c r="AB19" s="8"/>
      <c r="AC19" s="8"/>
      <c r="AD19" s="8"/>
      <c r="AE19" s="52"/>
      <c r="AF19" s="52"/>
    </row>
    <row r="20" spans="1:32" ht="24">
      <c r="A20" s="75"/>
      <c r="B20" s="75"/>
      <c r="C20" s="22" t="s">
        <v>225</v>
      </c>
      <c r="D20" s="55">
        <v>42887</v>
      </c>
      <c r="E20" s="84">
        <v>44196</v>
      </c>
      <c r="F20" s="48">
        <v>1</v>
      </c>
      <c r="G20" s="50"/>
      <c r="H20" s="51"/>
      <c r="I20" s="51"/>
      <c r="J20" s="51"/>
      <c r="K20" s="52"/>
      <c r="L20" s="50"/>
      <c r="M20" s="51"/>
      <c r="N20" s="51"/>
      <c r="O20" s="51"/>
      <c r="P20" s="52"/>
      <c r="Q20" s="8"/>
      <c r="R20" s="8"/>
      <c r="S20" s="8"/>
      <c r="T20" s="8"/>
      <c r="U20" s="52"/>
      <c r="V20" s="8"/>
      <c r="W20" s="8"/>
      <c r="X20" s="8"/>
      <c r="Y20" s="8"/>
      <c r="Z20" s="53"/>
      <c r="AA20" s="8"/>
      <c r="AB20" s="8"/>
      <c r="AC20" s="8"/>
      <c r="AD20" s="8"/>
      <c r="AE20" s="52"/>
      <c r="AF20" s="52"/>
    </row>
    <row r="21" spans="1:32">
      <c r="A21" s="75"/>
      <c r="B21" s="75"/>
      <c r="C21" s="22" t="s">
        <v>226</v>
      </c>
      <c r="D21" s="55">
        <v>42887</v>
      </c>
      <c r="E21" s="84">
        <v>44196</v>
      </c>
      <c r="F21" s="48">
        <v>5</v>
      </c>
      <c r="G21" s="50"/>
      <c r="H21" s="51"/>
      <c r="I21" s="51"/>
      <c r="J21" s="51"/>
      <c r="K21" s="52"/>
      <c r="L21" s="50"/>
      <c r="M21" s="51"/>
      <c r="N21" s="51"/>
      <c r="O21" s="51"/>
      <c r="P21" s="52"/>
      <c r="Q21" s="8"/>
      <c r="R21" s="8"/>
      <c r="S21" s="8"/>
      <c r="T21" s="8"/>
      <c r="U21" s="52"/>
      <c r="V21" s="8"/>
      <c r="W21" s="8"/>
      <c r="X21" s="8"/>
      <c r="Y21" s="8"/>
      <c r="Z21" s="53"/>
      <c r="AA21" s="8"/>
      <c r="AB21" s="8"/>
      <c r="AC21" s="8"/>
      <c r="AD21" s="8"/>
      <c r="AE21" s="52"/>
      <c r="AF21" s="52"/>
    </row>
    <row r="22" spans="1:32">
      <c r="A22" s="75"/>
      <c r="B22" s="75"/>
      <c r="C22" s="22" t="s">
        <v>227</v>
      </c>
      <c r="D22" s="55">
        <v>42887</v>
      </c>
      <c r="E22" s="84">
        <v>44196</v>
      </c>
      <c r="F22" s="48">
        <v>1</v>
      </c>
      <c r="G22" s="50"/>
      <c r="H22" s="51"/>
      <c r="I22" s="51"/>
      <c r="J22" s="51"/>
      <c r="K22" s="52"/>
      <c r="L22" s="50"/>
      <c r="M22" s="51"/>
      <c r="N22" s="51"/>
      <c r="O22" s="51"/>
      <c r="P22" s="52"/>
      <c r="Q22" s="8"/>
      <c r="R22" s="8"/>
      <c r="S22" s="8"/>
      <c r="T22" s="8"/>
      <c r="U22" s="52"/>
      <c r="V22" s="8"/>
      <c r="W22" s="8"/>
      <c r="X22" s="8"/>
      <c r="Y22" s="8"/>
      <c r="Z22" s="53"/>
      <c r="AA22" s="8"/>
      <c r="AB22" s="8"/>
      <c r="AC22" s="8"/>
      <c r="AD22" s="8"/>
      <c r="AE22" s="52"/>
      <c r="AF22" s="52"/>
    </row>
    <row r="23" spans="1:32" ht="24">
      <c r="A23" s="75"/>
      <c r="B23" s="75"/>
      <c r="C23" s="22" t="s">
        <v>228</v>
      </c>
      <c r="D23" s="83">
        <v>42370</v>
      </c>
      <c r="E23" s="84">
        <v>44196</v>
      </c>
      <c r="F23" s="48">
        <v>1</v>
      </c>
      <c r="G23" s="50"/>
      <c r="H23" s="51"/>
      <c r="I23" s="51"/>
      <c r="J23" s="51"/>
      <c r="K23" s="52"/>
      <c r="L23" s="50"/>
      <c r="M23" s="51"/>
      <c r="N23" s="51"/>
      <c r="O23" s="51"/>
      <c r="P23" s="52"/>
      <c r="Q23" s="8"/>
      <c r="R23" s="8"/>
      <c r="S23" s="8"/>
      <c r="T23" s="8"/>
      <c r="U23" s="52"/>
      <c r="V23" s="8"/>
      <c r="W23" s="8"/>
      <c r="X23" s="8"/>
      <c r="Y23" s="8"/>
      <c r="Z23" s="53"/>
      <c r="AA23" s="8"/>
      <c r="AB23" s="8"/>
      <c r="AC23" s="8"/>
      <c r="AD23" s="8"/>
      <c r="AE23" s="52"/>
      <c r="AF23" s="52"/>
    </row>
    <row r="24" spans="1:32">
      <c r="A24" s="75"/>
      <c r="B24" s="75"/>
      <c r="C24" s="22" t="s">
        <v>226</v>
      </c>
      <c r="D24" s="55">
        <v>41992</v>
      </c>
      <c r="E24" s="84">
        <v>44196</v>
      </c>
      <c r="F24" s="48">
        <v>7</v>
      </c>
      <c r="G24" s="50"/>
      <c r="H24" s="51"/>
      <c r="I24" s="51"/>
      <c r="J24" s="51"/>
      <c r="K24" s="52"/>
      <c r="L24" s="50"/>
      <c r="M24" s="51"/>
      <c r="N24" s="51"/>
      <c r="O24" s="51"/>
      <c r="P24" s="52"/>
      <c r="Q24" s="8"/>
      <c r="R24" s="8"/>
      <c r="S24" s="8"/>
      <c r="T24" s="8"/>
      <c r="U24" s="52"/>
      <c r="V24" s="8"/>
      <c r="W24" s="8"/>
      <c r="X24" s="8"/>
      <c r="Y24" s="8"/>
      <c r="Z24" s="53"/>
      <c r="AA24" s="8"/>
      <c r="AB24" s="8"/>
      <c r="AC24" s="8"/>
      <c r="AD24" s="8"/>
      <c r="AE24" s="52"/>
      <c r="AF24" s="52"/>
    </row>
    <row r="25" spans="1:32">
      <c r="A25" s="75"/>
      <c r="B25" s="75"/>
      <c r="C25" s="22" t="s">
        <v>229</v>
      </c>
      <c r="D25" s="55">
        <v>42095</v>
      </c>
      <c r="E25" s="84">
        <v>44196</v>
      </c>
      <c r="F25" s="48">
        <v>1</v>
      </c>
      <c r="G25" s="50"/>
      <c r="H25" s="51"/>
      <c r="I25" s="51"/>
      <c r="J25" s="51"/>
      <c r="K25" s="52"/>
      <c r="L25" s="50"/>
      <c r="M25" s="51"/>
      <c r="N25" s="51"/>
      <c r="O25" s="51"/>
      <c r="P25" s="52"/>
      <c r="Q25" s="8"/>
      <c r="R25" s="8"/>
      <c r="S25" s="8"/>
      <c r="T25" s="8"/>
      <c r="U25" s="52"/>
      <c r="V25" s="8"/>
      <c r="W25" s="8"/>
      <c r="X25" s="8"/>
      <c r="Y25" s="8"/>
      <c r="Z25" s="53"/>
      <c r="AA25" s="8"/>
      <c r="AB25" s="8"/>
      <c r="AC25" s="8"/>
      <c r="AD25" s="8"/>
      <c r="AE25" s="52"/>
      <c r="AF25" s="52"/>
    </row>
    <row r="26" spans="1:32">
      <c r="A26" s="75"/>
      <c r="B26" s="75"/>
      <c r="C26" s="22" t="s">
        <v>230</v>
      </c>
      <c r="D26" s="55">
        <v>42009</v>
      </c>
      <c r="E26" s="84">
        <v>44196</v>
      </c>
      <c r="F26" s="48">
        <v>1</v>
      </c>
      <c r="G26" s="50"/>
      <c r="H26" s="51"/>
      <c r="I26" s="51"/>
      <c r="J26" s="51"/>
      <c r="K26" s="52"/>
      <c r="L26" s="50"/>
      <c r="M26" s="51"/>
      <c r="N26" s="51"/>
      <c r="O26" s="51"/>
      <c r="P26" s="52"/>
      <c r="Q26" s="8"/>
      <c r="R26" s="8"/>
      <c r="S26" s="8"/>
      <c r="T26" s="8"/>
      <c r="U26" s="52"/>
      <c r="V26" s="8"/>
      <c r="W26" s="8"/>
      <c r="X26" s="8"/>
      <c r="Y26" s="8"/>
      <c r="Z26" s="53"/>
      <c r="AA26" s="8"/>
      <c r="AB26" s="8"/>
      <c r="AC26" s="8"/>
      <c r="AD26" s="8"/>
      <c r="AE26" s="52"/>
      <c r="AF26" s="52"/>
    </row>
    <row r="27" spans="1:32">
      <c r="A27" s="75"/>
      <c r="B27" s="75"/>
      <c r="C27" s="22" t="s">
        <v>231</v>
      </c>
      <c r="D27" s="55">
        <v>42127</v>
      </c>
      <c r="E27" s="84">
        <v>44196</v>
      </c>
      <c r="F27" s="48">
        <v>1</v>
      </c>
      <c r="G27" s="50"/>
      <c r="H27" s="51"/>
      <c r="I27" s="51"/>
      <c r="J27" s="51"/>
      <c r="K27" s="52"/>
      <c r="L27" s="50"/>
      <c r="M27" s="51"/>
      <c r="N27" s="51"/>
      <c r="O27" s="51"/>
      <c r="P27" s="52"/>
      <c r="Q27" s="8"/>
      <c r="R27" s="8"/>
      <c r="S27" s="8"/>
      <c r="T27" s="8"/>
      <c r="U27" s="52"/>
      <c r="V27" s="8"/>
      <c r="W27" s="8"/>
      <c r="X27" s="8"/>
      <c r="Y27" s="8"/>
      <c r="Z27" s="53"/>
      <c r="AA27" s="8"/>
      <c r="AB27" s="8"/>
      <c r="AC27" s="8"/>
      <c r="AD27" s="8"/>
      <c r="AE27" s="52"/>
      <c r="AF27" s="52"/>
    </row>
    <row r="28" spans="1:32">
      <c r="A28" s="75"/>
      <c r="B28" s="75"/>
      <c r="C28" s="22" t="s">
        <v>232</v>
      </c>
      <c r="D28" s="55">
        <v>42511</v>
      </c>
      <c r="E28" s="84">
        <v>44196</v>
      </c>
      <c r="F28" s="48">
        <v>1</v>
      </c>
      <c r="G28" s="50"/>
      <c r="H28" s="51"/>
      <c r="I28" s="51"/>
      <c r="J28" s="51"/>
      <c r="K28" s="52"/>
      <c r="L28" s="50"/>
      <c r="M28" s="51"/>
      <c r="N28" s="51"/>
      <c r="O28" s="51"/>
      <c r="P28" s="52"/>
      <c r="Q28" s="8"/>
      <c r="R28" s="8"/>
      <c r="S28" s="8"/>
      <c r="T28" s="8"/>
      <c r="U28" s="52"/>
      <c r="V28" s="8"/>
      <c r="W28" s="8"/>
      <c r="X28" s="8"/>
      <c r="Y28" s="8"/>
      <c r="Z28" s="53"/>
      <c r="AA28" s="8"/>
      <c r="AB28" s="8"/>
      <c r="AC28" s="8"/>
      <c r="AD28" s="8"/>
      <c r="AE28" s="52"/>
      <c r="AF28" s="52"/>
    </row>
    <row r="29" spans="1:32" ht="24">
      <c r="A29" s="75"/>
      <c r="B29" s="75"/>
      <c r="C29" s="22" t="s">
        <v>233</v>
      </c>
      <c r="D29" s="83">
        <v>42549</v>
      </c>
      <c r="E29" s="84">
        <v>44196</v>
      </c>
      <c r="F29" s="48">
        <v>1</v>
      </c>
      <c r="G29" s="50"/>
      <c r="H29" s="51"/>
      <c r="I29" s="51"/>
      <c r="J29" s="51"/>
      <c r="K29" s="52"/>
      <c r="L29" s="50"/>
      <c r="M29" s="51"/>
      <c r="N29" s="51"/>
      <c r="O29" s="51"/>
      <c r="P29" s="52"/>
      <c r="Q29" s="8"/>
      <c r="R29" s="8"/>
      <c r="S29" s="8"/>
      <c r="T29" s="8"/>
      <c r="U29" s="52"/>
      <c r="V29" s="8"/>
      <c r="W29" s="8"/>
      <c r="X29" s="8"/>
      <c r="Y29" s="8"/>
      <c r="Z29" s="53"/>
      <c r="AA29" s="8"/>
      <c r="AB29" s="8"/>
      <c r="AC29" s="8"/>
      <c r="AD29" s="8"/>
      <c r="AE29" s="52"/>
      <c r="AF29" s="52"/>
    </row>
    <row r="30" spans="1:32">
      <c r="A30" s="75"/>
      <c r="B30" s="17" t="s">
        <v>122</v>
      </c>
      <c r="C30" s="75" t="s">
        <v>123</v>
      </c>
      <c r="D30" s="81">
        <v>41640</v>
      </c>
      <c r="E30" s="84">
        <v>44196</v>
      </c>
      <c r="F30" s="82">
        <v>7</v>
      </c>
      <c r="G30" s="50">
        <v>0</v>
      </c>
      <c r="H30" s="50">
        <v>0</v>
      </c>
      <c r="I30" s="50">
        <v>0</v>
      </c>
      <c r="J30" s="50">
        <v>0</v>
      </c>
      <c r="K30" s="6">
        <f>SUM($G30:$J30)</f>
        <v>0</v>
      </c>
      <c r="L30" s="50">
        <v>0</v>
      </c>
      <c r="M30" s="50">
        <v>0</v>
      </c>
      <c r="N30" s="50">
        <v>0</v>
      </c>
      <c r="O30" s="50">
        <v>0</v>
      </c>
      <c r="P30" s="6">
        <f>SUM($L30:$O30)</f>
        <v>0</v>
      </c>
      <c r="Q30" s="8">
        <v>0</v>
      </c>
      <c r="R30" s="8">
        <v>0</v>
      </c>
      <c r="S30" s="8">
        <v>0</v>
      </c>
      <c r="T30" s="8">
        <v>0</v>
      </c>
      <c r="U30" s="6">
        <f>SUM($Q30:$T30)</f>
        <v>0</v>
      </c>
      <c r="V30" s="8">
        <v>0</v>
      </c>
      <c r="W30" s="8">
        <v>0</v>
      </c>
      <c r="X30" s="8">
        <v>0</v>
      </c>
      <c r="Y30" s="8">
        <v>0</v>
      </c>
      <c r="Z30" s="7">
        <f>SUM($V30:$Y30)</f>
        <v>0</v>
      </c>
      <c r="AA30" s="8">
        <v>0</v>
      </c>
      <c r="AB30" s="8">
        <v>0</v>
      </c>
      <c r="AC30" s="8">
        <v>0</v>
      </c>
      <c r="AD30" s="8">
        <v>0</v>
      </c>
      <c r="AE30" s="6">
        <f>SUM($AA30:$AD30)</f>
        <v>0</v>
      </c>
      <c r="AF30" s="6">
        <f>$K30+$P30+$U30+$Z30+$AE30</f>
        <v>0</v>
      </c>
    </row>
    <row r="31" spans="1:32">
      <c r="A31" s="75"/>
      <c r="B31" s="19"/>
      <c r="C31" s="17" t="s">
        <v>124</v>
      </c>
      <c r="D31" s="55">
        <v>41640</v>
      </c>
      <c r="E31" s="84">
        <v>44196</v>
      </c>
      <c r="F31" s="45">
        <v>8</v>
      </c>
      <c r="G31" s="50">
        <v>0</v>
      </c>
      <c r="H31" s="50">
        <v>0</v>
      </c>
      <c r="I31" s="50">
        <v>0</v>
      </c>
      <c r="J31" s="50">
        <v>0</v>
      </c>
      <c r="K31" s="6">
        <f>SUM($G31:$J31)</f>
        <v>0</v>
      </c>
      <c r="L31" s="50">
        <v>0</v>
      </c>
      <c r="M31" s="50">
        <v>0</v>
      </c>
      <c r="N31" s="50">
        <v>0</v>
      </c>
      <c r="O31" s="50">
        <v>0</v>
      </c>
      <c r="P31" s="6">
        <f>SUM($L31:$O31)</f>
        <v>0</v>
      </c>
      <c r="Q31" s="8">
        <v>0</v>
      </c>
      <c r="R31" s="8">
        <v>0</v>
      </c>
      <c r="S31" s="8">
        <v>0</v>
      </c>
      <c r="T31" s="8">
        <v>0</v>
      </c>
      <c r="U31" s="6">
        <f>SUM($Q31:$T31)</f>
        <v>0</v>
      </c>
      <c r="V31" s="8">
        <v>0</v>
      </c>
      <c r="W31" s="8">
        <v>0</v>
      </c>
      <c r="X31" s="8">
        <v>0</v>
      </c>
      <c r="Y31" s="8">
        <v>0</v>
      </c>
      <c r="Z31" s="7">
        <f>SUM($V31:$Y31)</f>
        <v>0</v>
      </c>
      <c r="AA31" s="8">
        <v>0</v>
      </c>
      <c r="AB31" s="8">
        <v>0</v>
      </c>
      <c r="AC31" s="8">
        <v>0</v>
      </c>
      <c r="AD31" s="8">
        <v>0</v>
      </c>
      <c r="AE31" s="6">
        <f>SUM($AA31:$AD31)</f>
        <v>0</v>
      </c>
      <c r="AF31" s="6">
        <f>$K31+$P31+$U31+$Z31+$AE31</f>
        <v>0</v>
      </c>
    </row>
    <row r="32" spans="1:32">
      <c r="A32" s="70"/>
      <c r="B32" s="17" t="s">
        <v>234</v>
      </c>
      <c r="C32" s="17" t="s">
        <v>235</v>
      </c>
      <c r="D32" s="18">
        <v>42572</v>
      </c>
      <c r="E32" s="84">
        <v>44196</v>
      </c>
      <c r="F32" s="45">
        <v>1</v>
      </c>
      <c r="G32" s="50"/>
      <c r="H32" s="50"/>
      <c r="I32" s="50"/>
      <c r="J32" s="50"/>
      <c r="K32" s="6"/>
      <c r="L32" s="50"/>
      <c r="M32" s="50"/>
      <c r="N32" s="50"/>
      <c r="O32" s="50"/>
      <c r="P32" s="6"/>
      <c r="Q32" s="8"/>
      <c r="R32" s="8"/>
      <c r="S32" s="8"/>
      <c r="T32" s="8"/>
      <c r="U32" s="6"/>
      <c r="V32" s="8"/>
      <c r="W32" s="8"/>
      <c r="X32" s="8"/>
      <c r="Y32" s="8"/>
      <c r="Z32" s="7"/>
      <c r="AA32" s="8"/>
      <c r="AB32" s="8"/>
      <c r="AC32" s="8"/>
      <c r="AD32" s="8"/>
      <c r="AE32" s="6"/>
      <c r="AF32" s="6"/>
    </row>
    <row r="33" spans="1:32">
      <c r="A33" s="70"/>
      <c r="B33" s="19"/>
      <c r="C33" s="17" t="s">
        <v>236</v>
      </c>
      <c r="D33" s="18">
        <v>42522</v>
      </c>
      <c r="E33" s="84">
        <v>44196</v>
      </c>
      <c r="F33" s="45">
        <v>3</v>
      </c>
      <c r="G33" s="50"/>
      <c r="H33" s="50"/>
      <c r="I33" s="50"/>
      <c r="J33" s="50"/>
      <c r="K33" s="6"/>
      <c r="L33" s="50"/>
      <c r="M33" s="50"/>
      <c r="N33" s="50"/>
      <c r="O33" s="50"/>
      <c r="P33" s="6"/>
      <c r="Q33" s="8"/>
      <c r="R33" s="8"/>
      <c r="S33" s="8"/>
      <c r="T33" s="8"/>
      <c r="U33" s="6"/>
      <c r="V33" s="8"/>
      <c r="W33" s="8"/>
      <c r="X33" s="8"/>
      <c r="Y33" s="8"/>
      <c r="Z33" s="7"/>
      <c r="AA33" s="8"/>
      <c r="AB33" s="8"/>
      <c r="AC33" s="8"/>
      <c r="AD33" s="8"/>
      <c r="AE33" s="6"/>
      <c r="AF33" s="6"/>
    </row>
    <row r="34" spans="1:32">
      <c r="A34" s="390" t="s">
        <v>131</v>
      </c>
      <c r="B34" s="17" t="s">
        <v>129</v>
      </c>
      <c r="C34" s="17" t="s">
        <v>128</v>
      </c>
      <c r="D34" s="18">
        <v>41821</v>
      </c>
      <c r="E34" s="84">
        <v>44196</v>
      </c>
      <c r="F34" s="45">
        <v>1</v>
      </c>
      <c r="G34" s="50">
        <v>0</v>
      </c>
      <c r="H34" s="50">
        <v>0</v>
      </c>
      <c r="I34" s="50">
        <v>0</v>
      </c>
      <c r="J34" s="50">
        <v>0</v>
      </c>
      <c r="K34" s="6">
        <f>SUM($G34:$J34)</f>
        <v>0</v>
      </c>
      <c r="L34" s="50">
        <v>0</v>
      </c>
      <c r="M34" s="50">
        <v>0</v>
      </c>
      <c r="N34" s="50">
        <v>0</v>
      </c>
      <c r="O34" s="50">
        <v>0</v>
      </c>
      <c r="P34" s="6">
        <f>SUM($L34:$O34)</f>
        <v>0</v>
      </c>
      <c r="Q34" s="8">
        <v>0</v>
      </c>
      <c r="R34" s="8">
        <v>0</v>
      </c>
      <c r="S34" s="8">
        <v>0</v>
      </c>
      <c r="T34" s="8">
        <v>0</v>
      </c>
      <c r="U34" s="6">
        <f>SUM($Q34:$T34)</f>
        <v>0</v>
      </c>
      <c r="V34" s="8">
        <v>0</v>
      </c>
      <c r="W34" s="8">
        <v>0</v>
      </c>
      <c r="X34" s="8">
        <v>0</v>
      </c>
      <c r="Y34" s="8">
        <v>0</v>
      </c>
      <c r="Z34" s="7">
        <f>SUM($V34:$Y34)</f>
        <v>0</v>
      </c>
      <c r="AA34" s="8">
        <v>0</v>
      </c>
      <c r="AB34" s="8">
        <v>0</v>
      </c>
      <c r="AC34" s="8">
        <v>0</v>
      </c>
      <c r="AD34" s="8">
        <v>0</v>
      </c>
      <c r="AE34" s="6">
        <f>SUM($AA34:$AD34)</f>
        <v>0</v>
      </c>
      <c r="AF34" s="6">
        <f>$K34+$P34+$U34+$Z34+$AE34</f>
        <v>0</v>
      </c>
    </row>
    <row r="35" spans="1:32">
      <c r="A35" s="391"/>
      <c r="B35" s="76" t="s">
        <v>121</v>
      </c>
      <c r="C35" s="77" t="s">
        <v>237</v>
      </c>
      <c r="D35" s="18">
        <v>42299</v>
      </c>
      <c r="E35" s="84">
        <v>44196</v>
      </c>
      <c r="F35" s="45">
        <v>1</v>
      </c>
      <c r="G35" s="50"/>
      <c r="H35" s="50"/>
      <c r="I35" s="50"/>
      <c r="J35" s="50"/>
      <c r="K35" s="6"/>
      <c r="L35" s="50"/>
      <c r="M35" s="50"/>
      <c r="N35" s="50"/>
      <c r="O35" s="50"/>
      <c r="P35" s="6"/>
      <c r="Q35" s="8"/>
      <c r="R35" s="8"/>
      <c r="S35" s="8"/>
      <c r="T35" s="8"/>
      <c r="U35" s="6"/>
      <c r="V35" s="8"/>
      <c r="W35" s="8"/>
      <c r="X35" s="8"/>
      <c r="Y35" s="8"/>
      <c r="Z35" s="7"/>
      <c r="AA35" s="8"/>
      <c r="AB35" s="8"/>
      <c r="AC35" s="8"/>
      <c r="AD35" s="8"/>
      <c r="AE35" s="6"/>
      <c r="AF35" s="6"/>
    </row>
    <row r="36" spans="1:32" ht="86.25">
      <c r="A36" s="391"/>
      <c r="B36" s="78"/>
      <c r="C36" s="79" t="s">
        <v>238</v>
      </c>
      <c r="D36" s="55">
        <v>42299</v>
      </c>
      <c r="E36" s="84">
        <v>44196</v>
      </c>
      <c r="F36" s="48">
        <v>1</v>
      </c>
      <c r="G36" s="50"/>
      <c r="H36" s="50"/>
      <c r="I36" s="50"/>
      <c r="J36" s="50"/>
      <c r="K36" s="6"/>
      <c r="L36" s="50"/>
      <c r="M36" s="50"/>
      <c r="N36" s="50"/>
      <c r="O36" s="50"/>
      <c r="P36" s="6"/>
      <c r="Q36" s="8"/>
      <c r="R36" s="8"/>
      <c r="S36" s="8"/>
      <c r="T36" s="8"/>
      <c r="U36" s="6"/>
      <c r="V36" s="8"/>
      <c r="W36" s="8"/>
      <c r="X36" s="8"/>
      <c r="Y36" s="8"/>
      <c r="Z36" s="7"/>
      <c r="AA36" s="8"/>
      <c r="AB36" s="8"/>
      <c r="AC36" s="8"/>
      <c r="AD36" s="8"/>
      <c r="AE36" s="6"/>
      <c r="AF36" s="6"/>
    </row>
    <row r="37" spans="1:32" ht="25.5">
      <c r="A37" s="391"/>
      <c r="B37" s="80"/>
      <c r="C37" s="74" t="s">
        <v>239</v>
      </c>
      <c r="D37" s="55">
        <v>42299</v>
      </c>
      <c r="E37" s="84">
        <v>44196</v>
      </c>
      <c r="F37" s="48">
        <v>1</v>
      </c>
      <c r="G37" s="50"/>
      <c r="H37" s="50"/>
      <c r="I37" s="50"/>
      <c r="J37" s="50"/>
      <c r="K37" s="6"/>
      <c r="L37" s="50"/>
      <c r="M37" s="50"/>
      <c r="N37" s="50"/>
      <c r="O37" s="50"/>
      <c r="P37" s="6"/>
      <c r="Q37" s="8"/>
      <c r="R37" s="8"/>
      <c r="S37" s="8"/>
      <c r="T37" s="8"/>
      <c r="U37" s="6"/>
      <c r="V37" s="8"/>
      <c r="W37" s="8"/>
      <c r="X37" s="8"/>
      <c r="Y37" s="8"/>
      <c r="Z37" s="7"/>
      <c r="AA37" s="8"/>
      <c r="AB37" s="8"/>
      <c r="AC37" s="8"/>
      <c r="AD37" s="8"/>
      <c r="AE37" s="6"/>
      <c r="AF37" s="6"/>
    </row>
    <row r="38" spans="1:32">
      <c r="A38" s="391"/>
      <c r="B38" s="80"/>
      <c r="C38" s="74" t="s">
        <v>240</v>
      </c>
      <c r="D38" s="55">
        <v>42186</v>
      </c>
      <c r="E38" s="84">
        <v>44196</v>
      </c>
      <c r="F38" s="48">
        <v>3</v>
      </c>
      <c r="G38" s="50"/>
      <c r="H38" s="50"/>
      <c r="I38" s="50"/>
      <c r="J38" s="50"/>
      <c r="K38" s="6"/>
      <c r="L38" s="50"/>
      <c r="M38" s="50"/>
      <c r="N38" s="50"/>
      <c r="O38" s="50"/>
      <c r="P38" s="6"/>
      <c r="Q38" s="8"/>
      <c r="R38" s="8"/>
      <c r="S38" s="8"/>
      <c r="T38" s="8"/>
      <c r="U38" s="6"/>
      <c r="V38" s="8"/>
      <c r="W38" s="8"/>
      <c r="X38" s="8"/>
      <c r="Y38" s="8"/>
      <c r="Z38" s="7"/>
      <c r="AA38" s="8"/>
      <c r="AB38" s="8"/>
      <c r="AC38" s="8"/>
      <c r="AD38" s="8"/>
      <c r="AE38" s="6"/>
      <c r="AF38" s="6"/>
    </row>
    <row r="39" spans="1:32">
      <c r="A39" s="392"/>
      <c r="B39" s="17" t="s">
        <v>234</v>
      </c>
      <c r="C39" s="17" t="s">
        <v>241</v>
      </c>
      <c r="D39" s="18">
        <v>42522</v>
      </c>
      <c r="E39" s="84">
        <v>44196</v>
      </c>
      <c r="F39" s="45">
        <v>2</v>
      </c>
      <c r="G39" s="50">
        <v>0</v>
      </c>
      <c r="H39" s="50">
        <v>0</v>
      </c>
      <c r="I39" s="50">
        <v>0</v>
      </c>
      <c r="J39" s="50">
        <v>0</v>
      </c>
      <c r="K39" s="6">
        <f>SUM($G39:$J39)</f>
        <v>0</v>
      </c>
      <c r="L39" s="50">
        <v>0</v>
      </c>
      <c r="M39" s="50">
        <v>0</v>
      </c>
      <c r="N39" s="50">
        <v>0</v>
      </c>
      <c r="O39" s="50">
        <v>0</v>
      </c>
      <c r="P39" s="6">
        <f>SUM($L39:$O39)</f>
        <v>0</v>
      </c>
      <c r="Q39" s="8">
        <v>0</v>
      </c>
      <c r="R39" s="8">
        <v>0</v>
      </c>
      <c r="S39" s="8">
        <v>0</v>
      </c>
      <c r="T39" s="8">
        <v>0</v>
      </c>
      <c r="U39" s="6">
        <f>SUM($Q39:$T39)</f>
        <v>0</v>
      </c>
      <c r="V39" s="8">
        <v>0</v>
      </c>
      <c r="W39" s="8">
        <v>0</v>
      </c>
      <c r="X39" s="8">
        <v>0</v>
      </c>
      <c r="Y39" s="8">
        <v>0</v>
      </c>
      <c r="Z39" s="7">
        <f>SUM($V39:$Y39)</f>
        <v>0</v>
      </c>
      <c r="AA39" s="8">
        <v>0</v>
      </c>
      <c r="AB39" s="8">
        <v>0</v>
      </c>
      <c r="AC39" s="8">
        <v>0</v>
      </c>
      <c r="AD39" s="8">
        <v>0</v>
      </c>
      <c r="AE39" s="6">
        <f>SUM($AA39:$AD39)</f>
        <v>0</v>
      </c>
      <c r="AF39" s="6">
        <f>$K39+$P39+$U39+$Z39+$AE39</f>
        <v>0</v>
      </c>
    </row>
    <row r="40" spans="1:32">
      <c r="A40" s="93" t="s">
        <v>41</v>
      </c>
      <c r="B40" s="93"/>
      <c r="C40" s="93"/>
      <c r="D40" s="93"/>
      <c r="E40" s="93"/>
      <c r="F40" s="94">
        <f t="shared" ref="F40:AF40" si="6">SUM(F6:F39)</f>
        <v>96</v>
      </c>
      <c r="G40" s="94">
        <f t="shared" si="6"/>
        <v>0</v>
      </c>
      <c r="H40" s="94">
        <f t="shared" si="6"/>
        <v>0</v>
      </c>
      <c r="I40" s="94">
        <f t="shared" si="6"/>
        <v>0</v>
      </c>
      <c r="J40" s="94">
        <f t="shared" si="6"/>
        <v>0</v>
      </c>
      <c r="K40" s="94">
        <f t="shared" si="6"/>
        <v>0</v>
      </c>
      <c r="L40" s="94">
        <f t="shared" si="6"/>
        <v>0</v>
      </c>
      <c r="M40" s="94">
        <f t="shared" si="6"/>
        <v>0</v>
      </c>
      <c r="N40" s="94">
        <f t="shared" si="6"/>
        <v>0</v>
      </c>
      <c r="O40" s="94">
        <f t="shared" si="6"/>
        <v>0</v>
      </c>
      <c r="P40" s="94">
        <f t="shared" si="6"/>
        <v>0</v>
      </c>
      <c r="Q40" s="94">
        <f t="shared" si="6"/>
        <v>0</v>
      </c>
      <c r="R40" s="94">
        <f t="shared" si="6"/>
        <v>0</v>
      </c>
      <c r="S40" s="94">
        <f t="shared" si="6"/>
        <v>0</v>
      </c>
      <c r="T40" s="94">
        <f t="shared" si="6"/>
        <v>0</v>
      </c>
      <c r="U40" s="94">
        <f t="shared" si="6"/>
        <v>0</v>
      </c>
      <c r="V40" s="94">
        <f t="shared" si="6"/>
        <v>0</v>
      </c>
      <c r="W40" s="94">
        <f t="shared" si="6"/>
        <v>0</v>
      </c>
      <c r="X40" s="94">
        <f t="shared" si="6"/>
        <v>0</v>
      </c>
      <c r="Y40" s="94">
        <f t="shared" si="6"/>
        <v>0</v>
      </c>
      <c r="Z40" s="94">
        <f t="shared" si="6"/>
        <v>0</v>
      </c>
      <c r="AA40" s="94">
        <f t="shared" si="6"/>
        <v>0</v>
      </c>
      <c r="AB40" s="94">
        <f t="shared" si="6"/>
        <v>0</v>
      </c>
      <c r="AC40" s="94">
        <f t="shared" si="6"/>
        <v>0</v>
      </c>
      <c r="AD40" s="94">
        <f t="shared" si="6"/>
        <v>0</v>
      </c>
      <c r="AE40" s="94">
        <f t="shared" si="6"/>
        <v>0</v>
      </c>
      <c r="AF40" s="94">
        <f t="shared" si="6"/>
        <v>0</v>
      </c>
    </row>
    <row r="41" spans="1:32">
      <c r="A41" s="393" t="s">
        <v>52</v>
      </c>
      <c r="B41" s="393"/>
      <c r="C41" s="393"/>
      <c r="D41" s="393"/>
      <c r="E41" s="393"/>
      <c r="F41" s="393"/>
      <c r="G41" s="393"/>
      <c r="H41" s="393"/>
      <c r="I41" s="393"/>
      <c r="J41" s="64"/>
      <c r="K41" s="64"/>
      <c r="L41" s="64"/>
      <c r="M41" s="64"/>
      <c r="N41" s="64"/>
      <c r="O41" s="64"/>
      <c r="P41" s="64"/>
      <c r="Q41" s="64"/>
      <c r="R41" s="64"/>
      <c r="S41" s="64"/>
      <c r="T41" s="64"/>
    </row>
    <row r="42" spans="1:32">
      <c r="A42" s="393" t="s">
        <v>79</v>
      </c>
      <c r="B42" s="393"/>
      <c r="C42" s="393"/>
      <c r="D42" s="393"/>
      <c r="E42" s="393"/>
      <c r="F42" s="393"/>
      <c r="G42" s="393"/>
      <c r="H42" s="393"/>
      <c r="I42" s="393"/>
      <c r="J42" s="65"/>
      <c r="K42" s="65"/>
      <c r="L42" s="65"/>
      <c r="M42" s="65"/>
      <c r="N42" s="43"/>
      <c r="O42" s="43"/>
      <c r="P42" s="43"/>
    </row>
    <row r="43" spans="1:32">
      <c r="A43" s="3"/>
      <c r="F43" s="1"/>
    </row>
    <row r="44" spans="1:32">
      <c r="A44" s="21" t="s">
        <v>149</v>
      </c>
      <c r="B44" s="66" t="s">
        <v>147</v>
      </c>
      <c r="C44" s="67"/>
      <c r="F44" s="1"/>
    </row>
    <row r="45" spans="1:32">
      <c r="A45" s="3"/>
      <c r="B45" s="68" t="s">
        <v>148</v>
      </c>
      <c r="C45" s="69"/>
      <c r="F45" s="1"/>
    </row>
    <row r="46" spans="1:32">
      <c r="A46" s="3"/>
      <c r="F46" s="1"/>
    </row>
    <row r="47" spans="1:32">
      <c r="A47" s="328" t="s">
        <v>158</v>
      </c>
      <c r="B47" s="328"/>
      <c r="C47" s="42"/>
      <c r="F47" s="1"/>
    </row>
  </sheetData>
  <mergeCells count="16">
    <mergeCell ref="A47:B47"/>
    <mergeCell ref="A1:AF1"/>
    <mergeCell ref="A2:A4"/>
    <mergeCell ref="B2:B4"/>
    <mergeCell ref="C2:C4"/>
    <mergeCell ref="D2:D4"/>
    <mergeCell ref="E2:E4"/>
    <mergeCell ref="F2:F3"/>
    <mergeCell ref="G2:K2"/>
    <mergeCell ref="L2:P2"/>
    <mergeCell ref="Q2:U2"/>
    <mergeCell ref="V2:Z2"/>
    <mergeCell ref="AA2:AE2"/>
    <mergeCell ref="A34:A39"/>
    <mergeCell ref="A41:I41"/>
    <mergeCell ref="A42:I42"/>
  </mergeCells>
  <hyperlinks>
    <hyperlink ref="A47:B47" location="'Commercial Summary'!A1" display="Back to Summary Sheet"/>
  </hyperlinks>
  <pageMargins left="0.7" right="0.7" top="0.75" bottom="0.75" header="0.3" footer="0.3"/>
  <pageSetup paperSize="9" scale="2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Main_Commercial Summary</vt:lpstr>
      <vt:lpstr>1_Managed Services</vt:lpstr>
      <vt:lpstr>Commercial Summary Sheet</vt:lpstr>
      <vt:lpstr>Cost of Managed Services</vt:lpstr>
      <vt:lpstr>2_AMC Cost for DC &amp; DR</vt:lpstr>
      <vt:lpstr>AMC Cost for NW &amp; Security Equi</vt:lpstr>
      <vt:lpstr>3_Contracted Rate Chart</vt:lpstr>
      <vt:lpstr>AMC Cost for DC, DR &amp; Remot (2</vt:lpstr>
      <vt:lpstr>'1_Managed Services'!Print_Area</vt:lpstr>
      <vt:lpstr>'3_Contracted Rate Chart'!Print_Area</vt:lpstr>
      <vt:lpstr>'Main_Commercial Summary'!Print_Area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bhatnpri</dc:creator>
  <cp:lastModifiedBy>rjoshi</cp:lastModifiedBy>
  <cp:lastPrinted>2016-01-18T09:09:36Z</cp:lastPrinted>
  <dcterms:created xsi:type="dcterms:W3CDTF">2007-08-24T08:50:27Z</dcterms:created>
  <dcterms:modified xsi:type="dcterms:W3CDTF">2016-01-18T09:09:38Z</dcterms:modified>
</cp:coreProperties>
</file>